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bocofs\co\COShared\Sustainability\Business Sustainability\Focus Areas\Energy\Rebates\Estimators\"/>
    </mc:Choice>
  </mc:AlternateContent>
  <xr:revisionPtr revIDLastSave="0" documentId="13_ncr:1_{06931A6B-CB74-484D-959B-513D2345C5AE}" xr6:coauthVersionLast="41" xr6:coauthVersionMax="41" xr10:uidLastSave="{00000000-0000-0000-0000-000000000000}"/>
  <workbookProtection workbookPassword="B75F" lockStructure="1"/>
  <bookViews>
    <workbookView xWindow="-120" yWindow="-120" windowWidth="29040" windowHeight="15840" tabRatio="866" xr2:uid="{00000000-000D-0000-FFFF-FFFF00000000}"/>
  </bookViews>
  <sheets>
    <sheet name="Non-Lighting Rebate Estimator" sheetId="26" r:id="rId1"/>
  </sheets>
  <definedNames>
    <definedName name="_xlnm.Print_Area" localSheetId="0">'Non-Lighting Rebate Estimator'!$A$1:$H$121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26" l="1"/>
  <c r="G25" i="26"/>
  <c r="G26" i="26"/>
  <c r="G27" i="26"/>
  <c r="G28" i="26"/>
  <c r="G29" i="26"/>
  <c r="G30" i="26"/>
  <c r="G31" i="26"/>
  <c r="G32" i="26"/>
  <c r="G33" i="26"/>
  <c r="G34" i="26"/>
  <c r="G35" i="26"/>
  <c r="G36" i="26"/>
  <c r="G37" i="26"/>
  <c r="G38" i="26"/>
  <c r="G39" i="26"/>
  <c r="G40" i="26"/>
  <c r="G41" i="26"/>
  <c r="G42" i="26"/>
  <c r="G43" i="26"/>
  <c r="G44" i="26"/>
  <c r="G45" i="26"/>
  <c r="G46" i="26"/>
  <c r="G47" i="26"/>
  <c r="G48" i="26"/>
  <c r="G49" i="26"/>
  <c r="G50" i="26"/>
  <c r="G51" i="26"/>
  <c r="G52" i="26"/>
  <c r="G53" i="26"/>
  <c r="G54" i="26"/>
  <c r="G55" i="26"/>
  <c r="G56" i="26"/>
  <c r="G57" i="26"/>
  <c r="G58" i="26"/>
  <c r="G59" i="26"/>
  <c r="G60" i="26"/>
  <c r="G120" i="26" l="1"/>
  <c r="E6" i="26"/>
  <c r="G119" i="26" l="1"/>
  <c r="G118" i="26"/>
  <c r="G117" i="26"/>
  <c r="H120" i="26" l="1"/>
  <c r="G17" i="26"/>
  <c r="G86" i="26" l="1"/>
  <c r="G87" i="26"/>
  <c r="G22" i="26" l="1"/>
  <c r="G20" i="26"/>
  <c r="G24" i="26"/>
  <c r="G62" i="26"/>
  <c r="G63" i="26"/>
  <c r="G64" i="26"/>
  <c r="G65" i="26"/>
  <c r="G66" i="26"/>
  <c r="G67" i="26"/>
  <c r="G68" i="26"/>
  <c r="G69" i="26"/>
  <c r="G70" i="26"/>
  <c r="G71" i="26"/>
  <c r="G72" i="26"/>
  <c r="G73" i="26"/>
  <c r="G74" i="26"/>
  <c r="G75" i="26"/>
  <c r="G76" i="26"/>
  <c r="G77" i="26"/>
  <c r="G78" i="26"/>
  <c r="G79" i="26"/>
  <c r="G80" i="26"/>
  <c r="G81" i="26"/>
  <c r="G82" i="26"/>
  <c r="G83" i="26"/>
  <c r="G84" i="26"/>
  <c r="G85" i="26"/>
  <c r="G111" i="26"/>
  <c r="G115" i="26"/>
  <c r="G114" i="26"/>
  <c r="G113" i="26"/>
  <c r="G101" i="26"/>
  <c r="G96" i="26"/>
  <c r="G95" i="26"/>
  <c r="G94" i="26"/>
  <c r="G93" i="26"/>
  <c r="G91" i="26"/>
  <c r="G109" i="26"/>
  <c r="G108" i="26"/>
  <c r="G106" i="26"/>
  <c r="G103" i="26"/>
  <c r="G90" i="26"/>
  <c r="G102" i="26"/>
  <c r="G100" i="26"/>
  <c r="G98" i="26"/>
  <c r="G92" i="26"/>
  <c r="E8" i="26" l="1"/>
</calcChain>
</file>

<file path=xl/sharedStrings.xml><?xml version="1.0" encoding="utf-8"?>
<sst xmlns="http://schemas.openxmlformats.org/spreadsheetml/2006/main" count="315" uniqueCount="164">
  <si>
    <t>Compressed Air</t>
  </si>
  <si>
    <t>No Loss Air Drain</t>
  </si>
  <si>
    <t>Grocery</t>
  </si>
  <si>
    <t>Office Equipment</t>
  </si>
  <si>
    <t>Server Consolidation by Virtualization</t>
  </si>
  <si>
    <t>Energy Star Enterprise Server</t>
  </si>
  <si>
    <t>kW</t>
  </si>
  <si>
    <t>VFD Compressor 10 HP</t>
  </si>
  <si>
    <t>VFD Compressor 15 HP</t>
  </si>
  <si>
    <t>VFD Compressor 20 HP</t>
  </si>
  <si>
    <t>VFD Compressor 25 HP</t>
  </si>
  <si>
    <t>VFD Compressor 30 HP</t>
  </si>
  <si>
    <t>VFD Compressor 40 HP</t>
  </si>
  <si>
    <t>Window Film, sq ft</t>
  </si>
  <si>
    <t>Energy Star Dishwasher, Under Counter</t>
  </si>
  <si>
    <t>Energy Star Dishwasher, Door Type</t>
  </si>
  <si>
    <t>Energy Star Dishwasher, Single Tank Conveyor</t>
  </si>
  <si>
    <t>Energy Star Dishwasher, Multi Tank Conveyor</t>
  </si>
  <si>
    <t>Energy Star High efficiency ice machine, Ice Making Head (IMH)</t>
  </si>
  <si>
    <t>Energy Star High efficiency ice machine, Remote Condensing Unit (RCU) or Split System</t>
  </si>
  <si>
    <t>Energy Star High efficiency ice machine, Self Contained Unit (SCU)</t>
  </si>
  <si>
    <t>Energy Star Electric Steamers</t>
  </si>
  <si>
    <t>Energy Star Electric Fryers</t>
  </si>
  <si>
    <t>Energy Star Insulated Hot Food Holding Cabinets, &gt;= 7 cu. Ft.</t>
  </si>
  <si>
    <t>Energy Star Electric Griddles, &gt; 70% HL Eff</t>
  </si>
  <si>
    <t>Energy Star Convection Ovens - Electric, &gt; 70% HL Eff</t>
  </si>
  <si>
    <t>Reach-in or walk-in refrigerator or freezer, Door Gaskets, Glass door; Low temp (&lt;=0 deg F), linear ft</t>
  </si>
  <si>
    <t>Reach-in or walk-in refrigerator or freezer, Door Gaskets, Glass door; Med temp (&gt;0 deg F), linear ft</t>
  </si>
  <si>
    <t>Auto closers, Main walk-in door; Low temp (&lt;=0 deg F)</t>
  </si>
  <si>
    <t>Auto Closers, Main walk-in door; Med temp (&gt;0 deg F)</t>
  </si>
  <si>
    <t>Auto Closers, Reach-in door; Low temp (&lt;=0 deg F)</t>
  </si>
  <si>
    <t>Auto Closers, Reach-in door; Med temp (&gt;0 deg F)</t>
  </si>
  <si>
    <t>High-efficiency open display case, Med temp (&gt;0 deg F), length of case in ft</t>
  </si>
  <si>
    <t>High-efficiency reach-in display case, Med temp (&gt;0 deg F), length of case in ft</t>
  </si>
  <si>
    <t>High-efficiency reach-in display case, Low temp (&lt;=0 deg F), length of case in ft</t>
  </si>
  <si>
    <t>Energy Star Vending Machine with software</t>
  </si>
  <si>
    <t>Measures</t>
  </si>
  <si>
    <t>Energy Star Gas Steamers</t>
  </si>
  <si>
    <t>Energy Star Gas Fryers</t>
  </si>
  <si>
    <t>Energy Star Gas Griddles</t>
  </si>
  <si>
    <t>Energy Star Convection Ovens - Gas</t>
  </si>
  <si>
    <t>* This tool is for estimating purposes only and does not serve as a guarantee of a rebate or of final rebate amounts. Rebates will be issued on a first-come, first-served basis until all funding committed. Rebates are contingent on applicants and equipment meeting eligibility requirements. See rebate application for full terms and conditions.</t>
  </si>
  <si>
    <t>Reach-in or walk-in refrigerator or freezer, Door Gaskets, Solid door; Low temp (&lt;=0 deg F), linear ft</t>
  </si>
  <si>
    <t>Reach-in or walk-in refrigerator or freezer, Door Gaskets, Solid door; Med temp (&gt;0 deg F), linear ft</t>
  </si>
  <si>
    <t>Building Envelope</t>
  </si>
  <si>
    <t>kWh/sqft</t>
  </si>
  <si>
    <t>Food Service Equipment</t>
  </si>
  <si>
    <t>VFD Fans/Pumps</t>
  </si>
  <si>
    <t>1 - 5 hp</t>
  </si>
  <si>
    <t>7.5 - 25 hp</t>
  </si>
  <si>
    <t>30 - 75 hp</t>
  </si>
  <si>
    <t>100 - 200 hp</t>
  </si>
  <si>
    <t>Deemed Savings</t>
  </si>
  <si>
    <t>kWh/linear ft</t>
  </si>
  <si>
    <t>$/unit</t>
  </si>
  <si>
    <t>$/server</t>
  </si>
  <si>
    <t>$/ft</t>
  </si>
  <si>
    <t>$/sqft</t>
  </si>
  <si>
    <t>Advanced Evaporative Cooling</t>
  </si>
  <si>
    <t>Energy Star Commercial Refrigerator, glass door, &lt;30 cu ft</t>
  </si>
  <si>
    <t>Energy Star Commercial Refrigerator, glass door, &gt;=30 cu ft</t>
  </si>
  <si>
    <t>Energy Star Commercial Refrigerator, solid door, &lt;30 cu ft</t>
  </si>
  <si>
    <t>Energy Star Commercial Refrigerator, solid door, &gt;=30 cu ft</t>
  </si>
  <si>
    <t>Energy Star Commercial Freezer, glass door, &lt;30 cu ft</t>
  </si>
  <si>
    <t>Energy Star Commercial Freezer, glass door, &gt;=30 cu ft</t>
  </si>
  <si>
    <t>Energy Star Commercial Freezer, solid door &lt;30 cu ft</t>
  </si>
  <si>
    <t>Energy Star Commercial Freezer, solid door, &gt;=30 cu ft</t>
  </si>
  <si>
    <t>Motors - 1% higher efficiency than NEMA Premium Motors</t>
  </si>
  <si>
    <t xml:space="preserve">Other </t>
  </si>
  <si>
    <t>Plug Load Occupancy Sensors</t>
  </si>
  <si>
    <t>Network Computer Power Management Software - per computer</t>
  </si>
  <si>
    <t>Renewable Energy</t>
  </si>
  <si>
    <t>Any electricity generating renewable technology</t>
  </si>
  <si>
    <t>$/W</t>
  </si>
  <si>
    <t>$/ton</t>
  </si>
  <si>
    <t>1 hp</t>
  </si>
  <si>
    <t>1.5 hp</t>
  </si>
  <si>
    <t>2 hp</t>
  </si>
  <si>
    <t>3 hp</t>
  </si>
  <si>
    <t>5 hp</t>
  </si>
  <si>
    <t>7.5 hp</t>
  </si>
  <si>
    <t>10 hp</t>
  </si>
  <si>
    <t>15 hp</t>
  </si>
  <si>
    <t>20 hp</t>
  </si>
  <si>
    <t>25 hp</t>
  </si>
  <si>
    <t>30 hp</t>
  </si>
  <si>
    <t>40 hp</t>
  </si>
  <si>
    <t>50 hp</t>
  </si>
  <si>
    <t>60 hp</t>
  </si>
  <si>
    <t>75 hp</t>
  </si>
  <si>
    <t>100 hp</t>
  </si>
  <si>
    <t>125 hp</t>
  </si>
  <si>
    <t>150 hp</t>
  </si>
  <si>
    <t>200 hp</t>
  </si>
  <si>
    <t>kWh/Unit</t>
  </si>
  <si>
    <t>kWh/1600 cfm</t>
  </si>
  <si>
    <t>Direct Evaporative Pre-Cooling</t>
  </si>
  <si>
    <t>Indirect or Hybrid Advance Evaporative Cooler</t>
  </si>
  <si>
    <t>Rebate Units</t>
  </si>
  <si>
    <t>W</t>
  </si>
  <si>
    <t>Benchmarking</t>
  </si>
  <si>
    <t>$/property</t>
  </si>
  <si>
    <t xml:space="preserve">Portfolio Manager Benchmarking </t>
  </si>
  <si>
    <t xml:space="preserve">Units </t>
  </si>
  <si>
    <t>$/1,600 cfm</t>
  </si>
  <si>
    <t>Servers Consolidated</t>
  </si>
  <si>
    <t>Size in Watts</t>
  </si>
  <si>
    <t>Deemed Savings Units</t>
  </si>
  <si>
    <t>kWh/door</t>
  </si>
  <si>
    <t>kWh/server</t>
  </si>
  <si>
    <t xml:space="preserve">Strip curtains for walk-in coolers or refrigerated warehouse spaces </t>
  </si>
  <si>
    <t xml:space="preserve">• Rebate is per server removed from use due to consolidation 
• Must submit a copy of virtualization software agreement supplied by vendor and 
  provide proof the consolidated servers have been removed and fully 
  decommissioned. 
• Virtualization services hosted off site are not eligible for an incentive. </t>
  </si>
  <si>
    <t xml:space="preserve">• Equipment must currently be Energy Star qualified 
• Equipment must be new and not refurbished 
• For a list of qualified equipment – single configurations, see: 
  www.energystar.gov/ia/products/prod_lists/enterprise_servers_prod_list.xls 
• For a list of qualified equipment – families, see: 
  www.energystar.gov/ia/products/prod_lists/enterprise_servers_families_prod_list.xls 
• For general information on Energy Star Enterprise Servers, see: 
  www.energystar.gov/index.cfm?fuseaction=find_a_product.showProductGroup&amp;pgw_code=DC </t>
  </si>
  <si>
    <t>• Equipment must be permanently installed 
• Equipment must be indirect, hybrid, or two-stage evaporative cooling unit.  
• Portable coolers or systems with vapor compression backup are not eligible 
• A minimum Media Saturation Effectiveness of 85% is required 
• Units must be installed with a remote thermostat and a periodic purge water control 
• Only conditioned CFM qualifies for rebate</t>
  </si>
  <si>
    <t xml:space="preserve">• For air cooled packaged rooftop or matched split system condensers only.
• Units must have a performance efficiency of at least 75% (dry bulb temperature reduction 
  achieved divided by the wet bulb depression) provided by the manufacturer.
• If sump is used, must have periodic purge control.
• Must have enthalpy controls to control pre-cooler operation.
• Water supply must have chemical or mechanical water treatment. </t>
  </si>
  <si>
    <t xml:space="preserve">• The installed window film must have a Solar Heat Gain Coefficient (SHGC) rate of 0.35 or less 
• Only windows with eastern, southern, and western exposure are eligible 
• The windows cannot be more than 50% shaded by external elements (such as trees, buildings, 
  awnings etc.) during cooling season 
• The windows must be part of or directly affect the conditioned space </t>
  </si>
  <si>
    <t>• Equipment must be a new, rotatory type compressor with factory installed VFDs 
  (piston or reciprocating compressors do not qualify) 
• VFD compressors installed must be less than 50 HP 
• Existing compressor must be a non-reciprocating load/ unload compressor with less than two 
  gallon of storage per cfm of compressor-rated capacity, or modulation with or without unload 
• Back-up equipment not eligible for rebates</t>
  </si>
  <si>
    <t xml:space="preserve">Compressor must be one of the following: 
• Load/no-Load with at least 5 gal/CFM of storage 
• Variable Speed Drive compressor 
• Variable Displacement/Capacity compressor 
• Centrifugal compressors in their efficient trim range without any blow-off to atmosphere 
• Drains on inlet modulation or load/no load systems with &lt; 2 gal/CFM storage are not eligible </t>
  </si>
  <si>
    <t>• Rebates will be offered for new equipment only 
• Motor replacement of currently operating equipment 
• Rebates available for motors and VFDs between 1 and 200 HP 
• Back-up equipment not eligible for rebates 
• Rebates are eligible for pump or fan applications 
• Customers must scrap the previous motor themselves or have it scrapped by their installer. 
  By signing the application, customers are acknowledging that the motor has been scrapped. 
• Motor efficiency must be at least 1% higher than the NEMA Premium efficiency criteria.</t>
  </si>
  <si>
    <t>• Equipment must currently be Energy Star qualified 
• Equipment must be new and not refurbished 
• For a list of qualified equipment, see: 
   www.energystar.gov/index.cfm?c=products.pr_find_es_products</t>
  </si>
  <si>
    <r>
      <rPr>
        <b/>
        <sz val="10"/>
        <rFont val="Arial"/>
        <family val="2"/>
      </rPr>
      <t>Door gaskets for reach-in or walk-in refrigerators or freezers</t>
    </r>
    <r>
      <rPr>
        <sz val="10"/>
        <rFont val="Arial"/>
        <family val="2"/>
      </rPr>
      <t xml:space="preserve">
• Must replace a worn or damaged gasket on one or more actively used door(s) of a reach-in or 
  walk-in cooler or freezer. 
• Replacement gaskets must meet the manufacturer’s installation specifications regarding 
  dimensions, materials, attachment method, style, compression, and magnetism. 
• Applicable to main insulated solid door(s) of walk-in cooler of freezer that open to ambient  
  temperatures. 
• Applicable to standard size reach-in glass or solid door(s) of a low or medium temperature 
  display case.</t>
    </r>
    <r>
      <rPr>
        <sz val="3"/>
        <rFont val="Arial"/>
        <family val="2"/>
      </rPr>
      <t xml:space="preserve"> 
</t>
    </r>
    <r>
      <rPr>
        <b/>
        <sz val="10"/>
        <rFont val="Arial"/>
        <family val="2"/>
      </rPr>
      <t>High-efficiency open or reach-in display cases</t>
    </r>
    <r>
      <rPr>
        <sz val="10"/>
        <rFont val="Arial"/>
        <family val="2"/>
      </rPr>
      <t xml:space="preserve">
• Low Temperature Coffin to New High Efficiency Reach-in: 
  - Must replace an existing low temperature self-contained or remote coffin case with a high 
    efficiency remote reach-in case. 
  - New case length must be equal to 1/3 the original case length or less. 
  - Existing case must have shaded-pole fan motors 
  - New case must have: 
    • T-8 lamps with electronic ballasts or LED lights. 
    • Electronically or solid state commutated fan motors (ECM/SSC) 
    • Low/no anti-sweat glass double-pane or triple-pane doors meeting the requirements of the 
      “Special Doors with Low/No Anti-Sweat Heat on Low Temperature Display Cases” measure. 
• Low Temperature Reach-in to New High Efficiency Reach-in: 
  - Must replace an existing low temperature self-contained or remote reach-in case with a high 
    efficiency remote reach-in case. 
  - New case length must be equal to or shorter than the original case. 
  - Existing case must have: 
    • T-12 lamps, magnetic ballasts 
    • Shaded-pole fan motors 
    • Standard glass doors (&gt;0.37 amps of door heater current/linear ft of door) 
  - New case must have: 
    • T-8 lamps with electronic ballasts or LED lights. 
    • Electronically or solid state commutated fan motors (ECM/SSC) 
    • Low/no anti-sweat glass double-pane or triple-pane doors meeting the requirements of the 
      “Special Doors with Low/No Anti-Sweat Heat 
• Medium Temperature Open Case to High Efficiency Open Case: 
  - Must replace an existing medium temperature, open, vertical case with T12 lamps, magnetic 
     ballasts and shaded-pole motors with a new high-efficiency open vertical case equipped with 
     new ECM fan motor(s), T-8 lamps, and electronic ballasts. 
  - Cases must be equipped with high efficiency evaporators that meet saturated evaporation 
     temperature (SET) conditions as follows: Produce 29°F.; Dairy / Deli 26°F.; Meat 22°F. 
  - Must raise suction temperature set point on the suction group of the replaced case(s) by at 
     least 3°F. 
  - Case length must be equal to or shorter than original case.</t>
    </r>
  </si>
  <si>
    <t xml:space="preserve">• New strip curtains must be installed on doorways of refrigerated spaces (conditioned to less 
  than 50° F). 
• Rebate is not available for replacement of existing strip curtains 
• Strip curtains on display cases are not eligible </t>
  </si>
  <si>
    <t xml:space="preserve">• Must be applied to one or more actively used insulated door(s) of a walk-in cooler or freezer or 
  one or more actively used glass door(s) of a reach-in cooler or freezer. 
• Must be able to firmly close door when door is within one or more inch of full closure. 
• The minimum walk-in door perimeter to qualify for rebate is 16 feet. New installations or repairs 
  that include replacement of hard parts qualify. Adjustment of existing auto-closers does not 
  qualify for rebates. </t>
  </si>
  <si>
    <r>
      <t>Businesses that work with an advisor to benchmark their buildings prior to initiating and upgrade are eligible to receive a $100 rebate after the upgrade is complete. The advisor will work with the business to obtain a score from EPA’s Portfolio Manager (PM). If a PM score cannot be obtained for the business type, an Energy Usage Index (EUI) will be calculated instead. A new PM or EUI will be calculated one year after the upgrade is completed</t>
    </r>
    <r>
      <rPr>
        <sz val="3"/>
        <rFont val="Arial"/>
        <family val="2"/>
      </rPr>
      <t xml:space="preserve">.
</t>
    </r>
    <r>
      <rPr>
        <sz val="10"/>
        <rFont val="Arial"/>
        <family val="2"/>
      </rPr>
      <t>Only buildings greater than 5,000 sqft are eligible for the rebate. Multi-family units are not eligible for the rebates.</t>
    </r>
  </si>
  <si>
    <t xml:space="preserve">• Plug load occupancy sensors may be either passive infrared or ultrasonic. 
• Plug load occupancy sensors must be connected to at least 50 Watts of power quality. 
• Products with adjustable time delays and low power demand are recommended. 
• Equipment connected to this device should not be sensitive to on/off operation. Powering 
  computers off through this device may result in data loss. </t>
  </si>
  <si>
    <t xml:space="preserve">Evaporator Fan EC Motor </t>
  </si>
  <si>
    <t xml:space="preserve">• Must be installed in a refrigeration application 
• Must replace a Shaded Pole Motor
• Motor speed shall be adjusted for the required airflow rate for the specific application during 
  installation. </t>
  </si>
  <si>
    <t xml:space="preserve">• Network power management software for desktop computers connected to the company
  network  by a server qualifies. 
• The software shall be capable of managing power consumption for individual PC’s and
  measuring energy savings. </t>
  </si>
  <si>
    <t>*Estimated Rebate Total</t>
  </si>
  <si>
    <t>Specifications</t>
  </si>
  <si>
    <t>Business Name</t>
  </si>
  <si>
    <t>Address</t>
  </si>
  <si>
    <t>Contact Name</t>
  </si>
  <si>
    <t>Phone</t>
  </si>
  <si>
    <t>Email</t>
  </si>
  <si>
    <t>Estimated PACE Rebate Amount</t>
  </si>
  <si>
    <t>PACE Rebate</t>
  </si>
  <si>
    <t>PACE Reward</t>
  </si>
  <si>
    <t>Quantity</t>
  </si>
  <si>
    <t>$/hp</t>
  </si>
  <si>
    <t>kWh/Horsepower</t>
  </si>
  <si>
    <t>Demand Controlled Kitchen Ventilation (Vent Hood Exhaust) - Make Up Air Unit also Controlled</t>
  </si>
  <si>
    <t>Incentive is for adding variable speed fan controls to the exhaust fan motor serving the kitchen vent hoods, usually accomplished by adding a variable frequency drive (VFD) to the motor with temperature and/or grease sensors to determine the needed exhaust fan speed. Additional, the make up air unit (MAU) supply fan speed may need to be interlocked to be controlled as well. The incentive is per controlled horsepower. So instead of entering the number of controlled fans/motors, enter the total controlled horsepower.</t>
  </si>
  <si>
    <t>Demand Controlled Kitchen Ventilation (Vent Hood Exhaust) - Make Up Air Unit not Controlled</t>
  </si>
  <si>
    <t>Heat Pump Hot Water Heater</t>
  </si>
  <si>
    <t xml:space="preserve">• Equipment must currently be ENERGY STAR qualified 
• Equipment must be new and not refurbished </t>
  </si>
  <si>
    <t>Nonprofit Solar Equity Grant</t>
  </si>
  <si>
    <t>$/project</t>
  </si>
  <si>
    <t>City of Boulder Nonprofit Solar Grant</t>
  </si>
  <si>
    <r>
      <rPr>
        <b/>
        <sz val="10"/>
        <rFont val="Arial"/>
        <family val="2"/>
      </rPr>
      <t>Photovoltaic Systems</t>
    </r>
    <r>
      <rPr>
        <sz val="10"/>
        <rFont val="Arial"/>
        <family val="2"/>
      </rPr>
      <t xml:space="preserve">
1. The applicant is the property owner. Applicants who lease their property will also be considered if they have a minimum 3-year lease term remaining and option to renew.
2. The property must be free from deed restrictions on PV systems.
3. Units must be installed within the bounds of the property premises.
4. North-facing roofs do not allow full utilization of sunlight and do not qualify.
5. There must be minimal shading by trees, buildings and other structures.
6. A list of eligible PV system modules and inverters is available on the California Energy Commission’s website.
7. All PV systems must carry a five-year warranty from both the manufacturer and the installer, including parts and labor.
8. Rebuilt, used, refurbished, or portable equipment does not qualify.
9. New construction or major renovations qualify unless solar is required by code or if solar is being added to contribute to code compliance, even if the amount of solar is above code requirements. Exceptions may be considered for nonprofits on a limited basis.
10. A no-cost PACE assessment and review of a Zero Over Time Roadmap is required prior to all solar rebate reservations.
11. Properties located in the City of Boulder must be compliant with the Building Performance Ordinance, if applicable based on building size.</t>
    </r>
  </si>
  <si>
    <r>
      <t xml:space="preserve">Enter Total Project Costs 
</t>
    </r>
    <r>
      <rPr>
        <sz val="14"/>
        <color indexed="8"/>
        <rFont val="Calibri"/>
        <family val="2"/>
      </rPr>
      <t>(including tax)</t>
    </r>
  </si>
  <si>
    <r>
      <rPr>
        <b/>
        <sz val="18"/>
        <color theme="1"/>
        <rFont val="Calibri"/>
        <family val="2"/>
        <scheme val="minor"/>
      </rPr>
      <t>Enter Expected Incentives</t>
    </r>
    <r>
      <rPr>
        <b/>
        <sz val="14"/>
        <color theme="1"/>
        <rFont val="Calibri"/>
        <family val="2"/>
        <scheme val="minor"/>
      </rPr>
      <t xml:space="preserve">
</t>
    </r>
    <r>
      <rPr>
        <sz val="14"/>
        <color theme="1"/>
        <rFont val="Calibri"/>
        <family val="2"/>
        <scheme val="minor"/>
      </rPr>
      <t xml:space="preserve">Utility incentives, renewable energy credits, and investment tax credits
</t>
    </r>
  </si>
  <si>
    <r>
      <rPr>
        <b/>
        <sz val="18"/>
        <color indexed="8"/>
        <rFont val="Calibri"/>
        <family val="2"/>
      </rPr>
      <t>PACE Rebate Limit</t>
    </r>
    <r>
      <rPr>
        <b/>
        <sz val="14"/>
        <color indexed="8"/>
        <rFont val="Calibri"/>
        <family val="2"/>
      </rPr>
      <t xml:space="preserve"> </t>
    </r>
    <r>
      <rPr>
        <sz val="14"/>
        <color indexed="8"/>
        <rFont val="Calibri"/>
        <family val="2"/>
      </rPr>
      <t xml:space="preserve">
50% to 70% of project costs minus incentives </t>
    </r>
  </si>
  <si>
    <t>The organization’s core mission serves low-income individuals and families OR the organization is a place of worship with low income services provided directly from the organization.
The organization is an IRS 501(c)3 nonprofit organization in good standing with the State of Colorado.
The organization is responsible for paying its energy bills.
Not to exceed 70% of project costs</t>
  </si>
  <si>
    <t>Qualified site-based nonprofits located in the City of Boulder are eligible for up to $35,000 in additional project funding. 
Low- and moderate-income housing owned by a nonprofit is also eligible.</t>
  </si>
  <si>
    <r>
      <rPr>
        <b/>
        <sz val="18"/>
        <rFont val="Arial"/>
        <family val="2"/>
      </rPr>
      <t>Evaporative Cooling, Building Envelope, Compressors, Motors, Fans/Pumps, Food Service, Grocery, Office Equipment, Benchmarking, Renewables &amp; Other</t>
    </r>
    <r>
      <rPr>
        <sz val="16"/>
        <rFont val="Arial"/>
        <family val="2"/>
      </rPr>
      <t xml:space="preserve">
</t>
    </r>
    <r>
      <rPr>
        <b/>
        <sz val="28"/>
        <rFont val="Arial"/>
        <family val="2"/>
      </rPr>
      <t>Rebate Estimator</t>
    </r>
    <r>
      <rPr>
        <sz val="16"/>
        <rFont val="Arial"/>
        <family val="2"/>
      </rPr>
      <t xml:space="preserve">
Last Revised 1/11/2022</t>
    </r>
  </si>
  <si>
    <t>Attic Insulation
R-49</t>
  </si>
  <si>
    <t>Wall Insulation
Mass: R-20 c.i. Metal building: R-0+R-21 c.i. Steel framed: R-13+R-12 c.i. Wood framed: R-13+R-8.5 c.i. or R-19+R-6 c.i. Assembly: U ≤ 0.05</t>
  </si>
  <si>
    <t>Roof Insulation
Insulation entirely above deck: R-30 c.i. Metal building: R-19+R-13 Ls or R-25+R-10 Ls</t>
  </si>
  <si>
    <t>• Commercial grade cooking equipment, on a commercial meter (must serve more than an individual family) No Multifamily Unit club house equipment.</t>
  </si>
  <si>
    <t>• Incentive is per square foot of component area, not building area.
• Existing windows must be clear and either single or double pane. Window films must be professionally installed. Incentives are only for windows within 45 degrees of West, South, or East (north facing windows do not qualify).
• CI stands for continuous insulation (i.e. no thermal breaks such as studs, rafters, etc.). LS stands for Liner System. Product rating must be met or exceeded to qualify; no partial improvement can be applied. R-value is an average across total square footage being insulated. Overall assembly R-value (including existing insulation) may be accepted on a case-by-case basis (provide assembly R-value calculations).</t>
  </si>
  <si>
    <t>Boilers, furnaces, water heaters, commercial grade cooking equipment</t>
  </si>
  <si>
    <t>Captured via equipment specific rebates</t>
  </si>
  <si>
    <t>Bonus for Removing and Replacing Gas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</si>
</sst>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quot;$&quot;#,##0"/>
  </numFmts>
  <fonts count="48" x14ac:knownFonts="1">
    <font>
      <sz val="10"/>
      <name val="Arial"/>
    </font>
    <font>
      <sz val="10"/>
      <name val="Arial"/>
      <family val="2"/>
    </font>
    <font>
      <b/>
      <sz val="10"/>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u/>
      <sz val="10"/>
      <color indexed="12"/>
      <name val="Verdana"/>
      <family val="2"/>
    </font>
    <font>
      <sz val="10"/>
      <name val="Verdana"/>
      <family val="2"/>
    </font>
    <font>
      <b/>
      <sz val="18"/>
      <color indexed="62"/>
      <name val="Cambria"/>
      <family val="2"/>
    </font>
    <font>
      <sz val="10"/>
      <name val="Arial"/>
      <family val="2"/>
    </font>
    <font>
      <b/>
      <sz val="12"/>
      <name val="Arial"/>
      <family val="2"/>
    </font>
    <font>
      <b/>
      <sz val="36"/>
      <name val="Arial"/>
      <family val="2"/>
    </font>
    <font>
      <b/>
      <sz val="16"/>
      <name val="Arial"/>
      <family val="2"/>
    </font>
    <font>
      <b/>
      <i/>
      <sz val="10"/>
      <name val="Arial"/>
      <family val="2"/>
    </font>
    <font>
      <b/>
      <sz val="28"/>
      <name val="Arial"/>
      <family val="2"/>
    </font>
    <font>
      <b/>
      <sz val="18"/>
      <color indexed="8"/>
      <name val="Calibri"/>
      <family val="2"/>
    </font>
    <font>
      <b/>
      <sz val="14"/>
      <color indexed="8"/>
      <name val="Calibri"/>
      <family val="2"/>
    </font>
    <font>
      <sz val="14"/>
      <color indexed="8"/>
      <name val="Calibri"/>
      <family val="2"/>
    </font>
    <font>
      <b/>
      <sz val="18"/>
      <name val="Arial"/>
      <family val="2"/>
    </font>
    <font>
      <sz val="16"/>
      <name val="Arial"/>
      <family val="2"/>
    </font>
    <font>
      <sz val="3"/>
      <name val="Arial"/>
      <family val="2"/>
    </font>
    <font>
      <b/>
      <sz val="16"/>
      <name val="Calibri"/>
      <family val="2"/>
    </font>
    <font>
      <b/>
      <sz val="14"/>
      <name val="Arial"/>
      <family val="2"/>
    </font>
    <font>
      <b/>
      <i/>
      <sz val="10"/>
      <color theme="1"/>
      <name val="Arial"/>
      <family val="2"/>
    </font>
    <font>
      <sz val="10"/>
      <color theme="1"/>
      <name val="Arial"/>
      <family val="2"/>
    </font>
    <font>
      <sz val="14"/>
      <name val="Calibri"/>
      <family val="2"/>
      <scheme val="minor"/>
    </font>
    <font>
      <b/>
      <sz val="36"/>
      <color theme="1"/>
      <name val="Calibri"/>
      <family val="2"/>
      <scheme val="minor"/>
    </font>
    <font>
      <sz val="14"/>
      <color theme="1"/>
      <name val="Calibri"/>
      <family val="2"/>
      <scheme val="minor"/>
    </font>
    <font>
      <b/>
      <sz val="14"/>
      <name val="Calibri"/>
      <family val="2"/>
      <scheme val="minor"/>
    </font>
    <font>
      <b/>
      <sz val="11"/>
      <name val="Calibri"/>
      <family val="2"/>
      <scheme val="minor"/>
    </font>
    <font>
      <b/>
      <sz val="16"/>
      <color theme="1"/>
      <name val="Calibri"/>
      <family val="2"/>
      <scheme val="minor"/>
    </font>
    <font>
      <b/>
      <sz val="16"/>
      <name val="Calibri"/>
      <family val="2"/>
      <scheme val="minor"/>
    </font>
    <font>
      <b/>
      <sz val="18"/>
      <color theme="1"/>
      <name val="Calibri"/>
      <family val="2"/>
      <scheme val="minor"/>
    </font>
    <font>
      <b/>
      <sz val="14"/>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49"/>
      </patternFill>
    </fill>
    <fill>
      <patternFill patternType="solid">
        <fgColor indexed="19"/>
      </patternFill>
    </fill>
    <fill>
      <patternFill patternType="solid">
        <fgColor indexed="54"/>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rgb="FFAFDFE5"/>
        <bgColor indexed="64"/>
      </patternFill>
    </fill>
    <fill>
      <patternFill patternType="solid">
        <fgColor rgb="FF01A4C4"/>
        <bgColor indexed="64"/>
      </patternFill>
    </fill>
    <fill>
      <patternFill patternType="solid">
        <fgColor rgb="FFFBAA27"/>
        <bgColor indexed="64"/>
      </patternFill>
    </fill>
    <fill>
      <patternFill patternType="solid">
        <fgColor rgb="FFBFD73B"/>
        <bgColor indexed="64"/>
      </patternFill>
    </fill>
    <fill>
      <patternFill patternType="solid">
        <fgColor rgb="FFD5E478"/>
        <bgColor indexed="64"/>
      </patternFill>
    </fill>
    <fill>
      <patternFill patternType="solid">
        <fgColor rgb="FF8082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333">
    <xf numFmtId="0" fontId="0"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6" fillId="3" borderId="1" applyNumberFormat="0" applyAlignment="0" applyProtection="0"/>
    <xf numFmtId="0" fontId="6" fillId="3" borderId="1" applyNumberFormat="0" applyAlignment="0" applyProtection="0"/>
    <xf numFmtId="0" fontId="6" fillId="3" borderId="1" applyNumberFormat="0" applyAlignment="0" applyProtection="0"/>
    <xf numFmtId="0" fontId="6" fillId="3" borderId="1" applyNumberFormat="0" applyAlignment="0" applyProtection="0"/>
    <xf numFmtId="0" fontId="6" fillId="3" borderId="1" applyNumberFormat="0" applyAlignment="0" applyProtection="0"/>
    <xf numFmtId="0" fontId="6" fillId="3" borderId="1" applyNumberFormat="0" applyAlignment="0" applyProtection="0"/>
    <xf numFmtId="0" fontId="6" fillId="3" borderId="1" applyNumberFormat="0" applyAlignment="0" applyProtection="0"/>
    <xf numFmtId="0" fontId="7" fillId="14" borderId="2" applyNumberFormat="0" applyAlignment="0" applyProtection="0"/>
    <xf numFmtId="0" fontId="7" fillId="14" borderId="2" applyNumberFormat="0" applyAlignment="0" applyProtection="0"/>
    <xf numFmtId="0" fontId="7" fillId="14" borderId="2" applyNumberFormat="0" applyAlignment="0" applyProtection="0"/>
    <xf numFmtId="0" fontId="7" fillId="14" borderId="2" applyNumberFormat="0" applyAlignment="0" applyProtection="0"/>
    <xf numFmtId="0" fontId="7" fillId="14" borderId="2" applyNumberFormat="0" applyAlignment="0" applyProtection="0"/>
    <xf numFmtId="0" fontId="7" fillId="14" borderId="2" applyNumberFormat="0" applyAlignment="0" applyProtection="0"/>
    <xf numFmtId="0" fontId="7" fillId="14" borderId="2"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1" fillId="15" borderId="0" applyNumberFormat="0" applyAlignment="0">
      <alignment horizontal="right"/>
    </xf>
    <xf numFmtId="0" fontId="1" fillId="16" borderId="0" applyNumberFormat="0" applyAlignment="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10" fillId="5" borderId="1" applyNumberFormat="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21" fillId="17" borderId="7" applyNumberFormat="0" applyFont="0" applyAlignment="0" applyProtection="0"/>
    <xf numFmtId="0" fontId="21" fillId="17" borderId="7" applyNumberFormat="0" applyFont="0" applyAlignment="0" applyProtection="0"/>
    <xf numFmtId="0" fontId="21" fillId="17" borderId="7" applyNumberFormat="0" applyFont="0" applyAlignment="0" applyProtection="0"/>
    <xf numFmtId="0" fontId="21" fillId="17" borderId="7" applyNumberFormat="0" applyFont="0" applyAlignment="0" applyProtection="0"/>
    <xf numFmtId="0" fontId="21" fillId="17" borderId="7" applyNumberFormat="0" applyFont="0" applyAlignment="0" applyProtection="0"/>
    <xf numFmtId="0" fontId="21" fillId="17" borderId="7" applyNumberFormat="0" applyFont="0" applyAlignment="0" applyProtection="0"/>
    <xf numFmtId="0" fontId="21" fillId="17" borderId="7" applyNumberFormat="0" applyFont="0" applyAlignment="0" applyProtection="0"/>
    <xf numFmtId="0" fontId="13" fillId="3" borderId="8" applyNumberFormat="0" applyAlignment="0" applyProtection="0"/>
    <xf numFmtId="0" fontId="13" fillId="3" borderId="8" applyNumberFormat="0" applyAlignment="0" applyProtection="0"/>
    <xf numFmtId="0" fontId="13" fillId="3" borderId="8" applyNumberFormat="0" applyAlignment="0" applyProtection="0"/>
    <xf numFmtId="0" fontId="13" fillId="3" borderId="8" applyNumberFormat="0" applyAlignment="0" applyProtection="0"/>
    <xf numFmtId="0" fontId="13" fillId="3" borderId="8" applyNumberFormat="0" applyAlignment="0" applyProtection="0"/>
    <xf numFmtId="0" fontId="13" fillId="3" borderId="8" applyNumberFormat="0" applyAlignment="0" applyProtection="0"/>
    <xf numFmtId="0" fontId="13" fillId="3"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79">
    <xf numFmtId="0" fontId="0" fillId="0" borderId="0" xfId="0"/>
    <xf numFmtId="1" fontId="1" fillId="19" borderId="10" xfId="274" applyNumberFormat="1" applyFill="1" applyBorder="1" applyAlignment="1" applyProtection="1">
      <alignment horizontal="center" vertical="center"/>
      <protection locked="0"/>
    </xf>
    <xf numFmtId="0" fontId="1" fillId="0" borderId="11" xfId="274" applyBorder="1" applyAlignment="1" applyProtection="1">
      <alignment wrapText="1"/>
    </xf>
    <xf numFmtId="0" fontId="1" fillId="19" borderId="0" xfId="274" applyFill="1" applyProtection="1"/>
    <xf numFmtId="0" fontId="1" fillId="0" borderId="0" xfId="274" applyProtection="1"/>
    <xf numFmtId="0" fontId="25" fillId="0" borderId="12" xfId="0" applyFont="1" applyBorder="1" applyAlignment="1" applyProtection="1">
      <alignment horizontal="center"/>
    </xf>
    <xf numFmtId="0" fontId="25" fillId="0" borderId="13" xfId="0" applyFont="1" applyBorder="1" applyAlignment="1" applyProtection="1"/>
    <xf numFmtId="0" fontId="26" fillId="20" borderId="14" xfId="274" applyFont="1" applyFill="1" applyBorder="1" applyAlignment="1" applyProtection="1">
      <alignment horizontal="center" vertical="center" wrapText="1"/>
    </xf>
    <xf numFmtId="0" fontId="2" fillId="20" borderId="15" xfId="274" applyFont="1" applyFill="1" applyBorder="1" applyAlignment="1" applyProtection="1">
      <alignment horizontal="center" vertical="center" wrapText="1"/>
    </xf>
    <xf numFmtId="0" fontId="2" fillId="21" borderId="15" xfId="274" applyFont="1" applyFill="1" applyBorder="1" applyAlignment="1" applyProtection="1">
      <alignment horizontal="center" vertical="center" wrapText="1"/>
    </xf>
    <xf numFmtId="0" fontId="1" fillId="0" borderId="0" xfId="274" applyFill="1" applyProtection="1"/>
    <xf numFmtId="0" fontId="37" fillId="22" borderId="16" xfId="274" applyFont="1" applyFill="1" applyBorder="1" applyAlignment="1" applyProtection="1">
      <alignment vertical="center" wrapText="1"/>
    </xf>
    <xf numFmtId="0" fontId="37" fillId="22" borderId="17" xfId="274" applyFont="1" applyFill="1" applyBorder="1" applyAlignment="1" applyProtection="1">
      <alignment horizontal="center" vertical="center" wrapText="1"/>
    </xf>
    <xf numFmtId="0" fontId="1" fillId="19" borderId="0" xfId="274" applyFill="1" applyAlignment="1" applyProtection="1">
      <alignment vertical="center"/>
    </xf>
    <xf numFmtId="0" fontId="1" fillId="0" borderId="0" xfId="274" applyFill="1" applyAlignment="1" applyProtection="1">
      <alignment vertical="center"/>
    </xf>
    <xf numFmtId="0" fontId="1" fillId="0" borderId="18" xfId="274" applyFont="1" applyFill="1" applyBorder="1" applyProtection="1"/>
    <xf numFmtId="3" fontId="1" fillId="0" borderId="19" xfId="274" applyNumberFormat="1" applyFill="1" applyBorder="1" applyAlignment="1" applyProtection="1">
      <alignment horizontal="center"/>
    </xf>
    <xf numFmtId="0" fontId="37" fillId="22" borderId="16" xfId="274" applyFont="1" applyFill="1" applyBorder="1" applyAlignment="1" applyProtection="1">
      <alignment horizontal="left" vertical="center" wrapText="1"/>
    </xf>
    <xf numFmtId="0" fontId="37" fillId="22" borderId="15" xfId="274" applyFont="1" applyFill="1" applyBorder="1" applyAlignment="1" applyProtection="1">
      <alignment horizontal="left" vertical="center" wrapText="1"/>
    </xf>
    <xf numFmtId="0" fontId="38" fillId="0" borderId="18" xfId="274" applyFont="1" applyBorder="1" applyAlignment="1" applyProtection="1">
      <alignment horizontal="left" vertical="top" wrapText="1"/>
    </xf>
    <xf numFmtId="3" fontId="1" fillId="0" borderId="20" xfId="274" applyNumberFormat="1" applyFill="1" applyBorder="1" applyAlignment="1" applyProtection="1">
      <alignment horizontal="center"/>
    </xf>
    <xf numFmtId="0" fontId="37" fillId="22" borderId="17" xfId="274" applyFont="1" applyFill="1" applyBorder="1" applyAlignment="1" applyProtection="1">
      <alignment horizontal="left" vertical="center" wrapText="1"/>
    </xf>
    <xf numFmtId="0" fontId="27" fillId="23" borderId="21" xfId="274" applyFont="1" applyFill="1" applyBorder="1" applyAlignment="1" applyProtection="1">
      <alignment horizontal="center" vertical="center"/>
    </xf>
    <xf numFmtId="0" fontId="27" fillId="23" borderId="22" xfId="274" applyFont="1" applyFill="1" applyBorder="1" applyAlignment="1" applyProtection="1">
      <alignment horizontal="center" vertical="center" wrapText="1"/>
    </xf>
    <xf numFmtId="0" fontId="1" fillId="23" borderId="23" xfId="274" applyFill="1" applyBorder="1" applyProtection="1"/>
    <xf numFmtId="0" fontId="1" fillId="23" borderId="24" xfId="274" applyFont="1" applyFill="1" applyBorder="1" applyProtection="1"/>
    <xf numFmtId="0" fontId="27" fillId="23" borderId="25" xfId="274" applyFont="1" applyFill="1" applyBorder="1" applyAlignment="1" applyProtection="1">
      <alignment horizontal="center" vertical="center" wrapText="1"/>
    </xf>
    <xf numFmtId="164" fontId="1" fillId="23" borderId="26" xfId="274" applyNumberFormat="1" applyFill="1" applyBorder="1" applyAlignment="1" applyProtection="1">
      <alignment horizontal="right" indent="1"/>
    </xf>
    <xf numFmtId="0" fontId="38" fillId="0" borderId="27" xfId="274" applyFont="1" applyBorder="1" applyAlignment="1" applyProtection="1">
      <alignment horizontal="left" vertical="top" wrapText="1"/>
    </xf>
    <xf numFmtId="0" fontId="38" fillId="0" borderId="28" xfId="274" applyFont="1" applyBorder="1" applyAlignment="1" applyProtection="1">
      <alignment horizontal="left" vertical="top" wrapText="1"/>
    </xf>
    <xf numFmtId="0" fontId="27" fillId="22" borderId="16" xfId="274" applyFont="1" applyFill="1" applyBorder="1" applyAlignment="1" applyProtection="1">
      <alignment horizontal="left" vertical="center" wrapText="1"/>
    </xf>
    <xf numFmtId="0" fontId="27" fillId="22" borderId="17" xfId="274" applyFont="1" applyFill="1" applyBorder="1" applyAlignment="1" applyProtection="1">
      <alignment horizontal="center" vertical="center" wrapText="1"/>
    </xf>
    <xf numFmtId="164" fontId="24" fillId="21" borderId="15" xfId="0" applyNumberFormat="1" applyFont="1" applyFill="1" applyBorder="1" applyAlignment="1" applyProtection="1">
      <alignment horizontal="center" vertical="center"/>
    </xf>
    <xf numFmtId="0" fontId="1" fillId="19" borderId="0" xfId="274" applyFill="1" applyAlignment="1" applyProtection="1">
      <alignment wrapText="1"/>
    </xf>
    <xf numFmtId="0" fontId="1" fillId="19" borderId="0" xfId="274" applyFill="1" applyAlignment="1" applyProtection="1">
      <alignment horizontal="center"/>
    </xf>
    <xf numFmtId="0" fontId="1" fillId="0" borderId="0" xfId="274" applyAlignment="1" applyProtection="1">
      <alignment wrapText="1"/>
    </xf>
    <xf numFmtId="0" fontId="1" fillId="0" borderId="0" xfId="274" applyAlignment="1" applyProtection="1">
      <alignment horizontal="center"/>
    </xf>
    <xf numFmtId="0" fontId="1" fillId="19" borderId="0" xfId="274" applyFill="1" applyAlignment="1" applyProtection="1">
      <alignment horizontal="left" vertical="center"/>
    </xf>
    <xf numFmtId="0" fontId="1" fillId="0" borderId="0" xfId="274" applyAlignment="1" applyProtection="1">
      <alignment horizontal="left" vertical="center"/>
    </xf>
    <xf numFmtId="1" fontId="1" fillId="19" borderId="29" xfId="274" applyNumberFormat="1" applyFill="1" applyBorder="1" applyAlignment="1" applyProtection="1">
      <alignment horizontal="center" vertical="center"/>
      <protection locked="0"/>
    </xf>
    <xf numFmtId="3" fontId="38" fillId="0" borderId="19" xfId="274" applyNumberFormat="1" applyFont="1" applyFill="1" applyBorder="1" applyAlignment="1" applyProtection="1">
      <alignment horizontal="center" vertical="center" wrapText="1"/>
    </xf>
    <xf numFmtId="0" fontId="38" fillId="25" borderId="19" xfId="274" applyFont="1" applyFill="1" applyBorder="1" applyAlignment="1" applyProtection="1">
      <alignment horizontal="center" vertical="center" wrapText="1"/>
    </xf>
    <xf numFmtId="0" fontId="38" fillId="0" borderId="19" xfId="274" applyFont="1" applyBorder="1" applyAlignment="1" applyProtection="1">
      <alignment horizontal="center" vertical="center" wrapText="1"/>
    </xf>
    <xf numFmtId="0" fontId="38" fillId="25" borderId="20" xfId="274" applyFont="1" applyFill="1" applyBorder="1" applyAlignment="1" applyProtection="1">
      <alignment horizontal="center" vertical="center" wrapText="1"/>
    </xf>
    <xf numFmtId="3" fontId="38" fillId="0" borderId="19" xfId="274" applyNumberFormat="1" applyFont="1" applyBorder="1" applyAlignment="1" applyProtection="1">
      <alignment horizontal="center" vertical="center" wrapText="1"/>
    </xf>
    <xf numFmtId="165" fontId="1" fillId="25" borderId="20" xfId="274" applyNumberFormat="1" applyFill="1" applyBorder="1" applyAlignment="1" applyProtection="1">
      <alignment horizontal="center"/>
    </xf>
    <xf numFmtId="165" fontId="1" fillId="25" borderId="19" xfId="274" applyNumberFormat="1" applyFill="1" applyBorder="1" applyAlignment="1" applyProtection="1">
      <alignment horizontal="center"/>
    </xf>
    <xf numFmtId="165" fontId="1" fillId="25" borderId="10" xfId="274" applyNumberFormat="1" applyFill="1" applyBorder="1" applyAlignment="1" applyProtection="1">
      <alignment horizontal="center"/>
    </xf>
    <xf numFmtId="0" fontId="38" fillId="25" borderId="10" xfId="274" applyFont="1" applyFill="1" applyBorder="1" applyAlignment="1" applyProtection="1">
      <alignment horizontal="center" vertical="center" wrapText="1"/>
    </xf>
    <xf numFmtId="165" fontId="1" fillId="25" borderId="10" xfId="274" applyNumberFormat="1" applyFill="1" applyBorder="1" applyAlignment="1" applyProtection="1">
      <alignment horizontal="center" vertical="center"/>
    </xf>
    <xf numFmtId="0" fontId="1" fillId="25" borderId="10" xfId="274" applyFont="1" applyFill="1" applyBorder="1" applyAlignment="1" applyProtection="1">
      <alignment horizontal="center" vertical="center"/>
    </xf>
    <xf numFmtId="165" fontId="1" fillId="25" borderId="30" xfId="274" applyNumberFormat="1" applyFont="1" applyFill="1" applyBorder="1" applyAlignment="1" applyProtection="1">
      <alignment horizontal="center" vertical="center"/>
    </xf>
    <xf numFmtId="165" fontId="1" fillId="25" borderId="19" xfId="274" applyNumberFormat="1" applyFont="1" applyFill="1" applyBorder="1" applyAlignment="1" applyProtection="1">
      <alignment horizontal="center" vertical="center"/>
    </xf>
    <xf numFmtId="0" fontId="38" fillId="0" borderId="20" xfId="274" applyFont="1" applyBorder="1" applyAlignment="1" applyProtection="1">
      <alignment horizontal="center" vertical="top" wrapText="1"/>
    </xf>
    <xf numFmtId="0" fontId="38" fillId="0" borderId="19" xfId="274" applyFont="1" applyBorder="1" applyAlignment="1" applyProtection="1">
      <alignment horizontal="center" vertical="top" wrapText="1"/>
    </xf>
    <xf numFmtId="0" fontId="38" fillId="0" borderId="10" xfId="274" applyFont="1" applyBorder="1" applyAlignment="1" applyProtection="1">
      <alignment horizontal="center" vertical="top" wrapText="1"/>
    </xf>
    <xf numFmtId="0" fontId="38" fillId="0" borderId="20" xfId="274" applyFont="1" applyBorder="1" applyAlignment="1" applyProtection="1">
      <alignment horizontal="center" vertical="center" wrapText="1"/>
    </xf>
    <xf numFmtId="165" fontId="1" fillId="25" borderId="20" xfId="274" applyNumberFormat="1" applyFill="1" applyBorder="1" applyAlignment="1" applyProtection="1">
      <alignment horizontal="center" vertical="center"/>
    </xf>
    <xf numFmtId="0" fontId="1" fillId="23" borderId="22" xfId="274" applyFont="1" applyFill="1" applyBorder="1" applyProtection="1"/>
    <xf numFmtId="0" fontId="1" fillId="0" borderId="10" xfId="274" applyFont="1" applyFill="1" applyBorder="1" applyAlignment="1" applyProtection="1">
      <alignment horizontal="center" vertical="center"/>
    </xf>
    <xf numFmtId="0" fontId="1" fillId="23" borderId="25" xfId="274" applyFont="1" applyFill="1" applyBorder="1" applyProtection="1"/>
    <xf numFmtId="0" fontId="1" fillId="0" borderId="31" xfId="274" applyBorder="1" applyAlignment="1" applyProtection="1">
      <alignment wrapText="1"/>
    </xf>
    <xf numFmtId="0" fontId="25" fillId="0" borderId="0" xfId="0" applyFont="1" applyBorder="1" applyAlignment="1" applyProtection="1">
      <alignment horizontal="center"/>
    </xf>
    <xf numFmtId="0" fontId="25" fillId="0" borderId="32" xfId="0" applyFont="1" applyBorder="1" applyAlignment="1" applyProtection="1"/>
    <xf numFmtId="0" fontId="1" fillId="0" borderId="0" xfId="274" applyBorder="1" applyProtection="1"/>
    <xf numFmtId="0" fontId="39" fillId="0" borderId="12" xfId="274" applyFont="1" applyBorder="1" applyAlignment="1" applyProtection="1">
      <alignment horizontal="right" vertical="top"/>
    </xf>
    <xf numFmtId="0" fontId="1" fillId="0" borderId="33" xfId="274" applyBorder="1" applyProtection="1"/>
    <xf numFmtId="0" fontId="25" fillId="0" borderId="33" xfId="0" applyFont="1" applyBorder="1" applyAlignment="1" applyProtection="1">
      <alignment horizontal="center"/>
    </xf>
    <xf numFmtId="0" fontId="38" fillId="0" borderId="18" xfId="274" applyFont="1" applyFill="1" applyBorder="1" applyAlignment="1" applyProtection="1">
      <alignment horizontal="left" vertical="top" wrapText="1"/>
    </xf>
    <xf numFmtId="0" fontId="1" fillId="19" borderId="0" xfId="274" applyFill="1" applyBorder="1" applyProtection="1"/>
    <xf numFmtId="0" fontId="40" fillId="0" borderId="33" xfId="0" applyFont="1" applyBorder="1" applyAlignment="1" applyProtection="1">
      <alignment horizontal="center"/>
    </xf>
    <xf numFmtId="164" fontId="40" fillId="0" borderId="33" xfId="0" applyNumberFormat="1" applyFont="1" applyBorder="1" applyAlignment="1" applyProtection="1">
      <alignment horizontal="center" vertical="center" wrapText="1"/>
    </xf>
    <xf numFmtId="0" fontId="41" fillId="0" borderId="0" xfId="0" applyFont="1" applyBorder="1" applyAlignment="1" applyProtection="1">
      <alignment horizontal="right" vertical="top"/>
    </xf>
    <xf numFmtId="0" fontId="40" fillId="0" borderId="0" xfId="0" applyFont="1" applyBorder="1" applyAlignment="1" applyProtection="1">
      <alignment horizontal="center"/>
    </xf>
    <xf numFmtId="164" fontId="40" fillId="0" borderId="0" xfId="0" applyNumberFormat="1" applyFont="1" applyBorder="1" applyAlignment="1" applyProtection="1">
      <alignment horizontal="center" vertical="center" wrapText="1"/>
    </xf>
    <xf numFmtId="0" fontId="40" fillId="0" borderId="12" xfId="0" applyFont="1" applyBorder="1" applyAlignment="1" applyProtection="1">
      <alignment horizontal="center"/>
    </xf>
    <xf numFmtId="164" fontId="40" fillId="0" borderId="12" xfId="0" applyNumberFormat="1" applyFont="1" applyBorder="1" applyAlignment="1" applyProtection="1">
      <alignment horizontal="center" vertical="center" wrapText="1"/>
    </xf>
    <xf numFmtId="0" fontId="42" fillId="20" borderId="14" xfId="0" applyFont="1" applyFill="1" applyBorder="1" applyAlignment="1" applyProtection="1">
      <alignment horizontal="center" vertical="center" wrapText="1"/>
    </xf>
    <xf numFmtId="164" fontId="43" fillId="20" borderId="14" xfId="0" applyNumberFormat="1" applyFont="1" applyFill="1" applyBorder="1" applyAlignment="1" applyProtection="1">
      <alignment horizontal="center" vertical="center" wrapText="1"/>
    </xf>
    <xf numFmtId="164" fontId="0" fillId="25" borderId="19" xfId="0" applyNumberFormat="1" applyFill="1" applyBorder="1" applyAlignment="1" applyProtection="1">
      <alignment horizontal="center" vertical="center" wrapText="1"/>
    </xf>
    <xf numFmtId="164" fontId="0" fillId="0" borderId="19" xfId="0" applyNumberFormat="1" applyBorder="1" applyAlignment="1" applyProtection="1">
      <alignment horizontal="center" vertical="center" wrapText="1"/>
    </xf>
    <xf numFmtId="164" fontId="0" fillId="25" borderId="10" xfId="0" applyNumberFormat="1" applyFill="1" applyBorder="1" applyAlignment="1" applyProtection="1">
      <alignment horizontal="center" vertical="center" wrapText="1"/>
    </xf>
    <xf numFmtId="0" fontId="0" fillId="0" borderId="18" xfId="0" applyBorder="1" applyProtection="1"/>
    <xf numFmtId="164" fontId="0" fillId="25" borderId="20" xfId="0" applyNumberFormat="1" applyFill="1" applyBorder="1" applyAlignment="1" applyProtection="1">
      <alignment horizontal="center" vertical="center" wrapText="1"/>
    </xf>
    <xf numFmtId="0" fontId="0" fillId="0" borderId="0" xfId="0" applyAlignment="1" applyProtection="1">
      <alignment horizontal="center"/>
    </xf>
    <xf numFmtId="164" fontId="0" fillId="0" borderId="0" xfId="0" applyNumberFormat="1" applyBorder="1" applyAlignment="1" applyProtection="1">
      <alignment horizontal="center" vertical="center" wrapText="1"/>
    </xf>
    <xf numFmtId="164" fontId="1" fillId="23" borderId="25" xfId="274" applyNumberFormat="1" applyFill="1" applyBorder="1" applyAlignment="1" applyProtection="1">
      <alignment horizontal="right" indent="1"/>
    </xf>
    <xf numFmtId="0" fontId="25" fillId="0" borderId="0" xfId="0" applyFont="1" applyBorder="1" applyAlignment="1" applyProtection="1"/>
    <xf numFmtId="0" fontId="25" fillId="0" borderId="33" xfId="0" applyFont="1" applyBorder="1" applyAlignment="1" applyProtection="1"/>
    <xf numFmtId="0" fontId="25" fillId="0" borderId="12" xfId="0" applyFont="1" applyBorder="1" applyAlignment="1" applyProtection="1"/>
    <xf numFmtId="164" fontId="1" fillId="21" borderId="34" xfId="274" applyNumberFormat="1" applyFill="1" applyBorder="1" applyAlignment="1" applyProtection="1">
      <alignment horizontal="right" vertical="center" indent="1"/>
    </xf>
    <xf numFmtId="0" fontId="38" fillId="0" borderId="18" xfId="274" applyFont="1" applyBorder="1" applyAlignment="1" applyProtection="1">
      <alignment horizontal="left" vertical="center" wrapText="1"/>
    </xf>
    <xf numFmtId="0" fontId="1" fillId="26" borderId="35" xfId="274" applyFill="1" applyBorder="1" applyAlignment="1" applyProtection="1">
      <alignment horizontal="left" vertical="center" wrapText="1"/>
    </xf>
    <xf numFmtId="0" fontId="1" fillId="26" borderId="36" xfId="274" applyFill="1" applyBorder="1" applyAlignment="1" applyProtection="1">
      <alignment wrapText="1"/>
    </xf>
    <xf numFmtId="0" fontId="1" fillId="26" borderId="36" xfId="274" applyFill="1" applyBorder="1" applyAlignment="1" applyProtection="1">
      <alignment vertical="center" wrapText="1"/>
    </xf>
    <xf numFmtId="1" fontId="1" fillId="19" borderId="19" xfId="274" applyNumberFormat="1" applyFill="1" applyBorder="1" applyAlignment="1" applyProtection="1">
      <alignment horizontal="center" vertical="center"/>
      <protection locked="0"/>
    </xf>
    <xf numFmtId="0" fontId="1" fillId="0" borderId="28" xfId="274" applyFont="1" applyFill="1" applyBorder="1" applyAlignment="1" applyProtection="1">
      <alignment vertical="center"/>
    </xf>
    <xf numFmtId="3" fontId="1" fillId="0" borderId="19" xfId="274" applyNumberFormat="1" applyFill="1" applyBorder="1" applyAlignment="1" applyProtection="1">
      <alignment horizontal="center" vertical="center"/>
    </xf>
    <xf numFmtId="0" fontId="1" fillId="0" borderId="18" xfId="274" applyFont="1" applyFill="1" applyBorder="1" applyAlignment="1" applyProtection="1">
      <alignment vertical="center"/>
    </xf>
    <xf numFmtId="0" fontId="1" fillId="0" borderId="27" xfId="274" applyFill="1" applyBorder="1" applyAlignment="1" applyProtection="1">
      <alignment vertical="center"/>
    </xf>
    <xf numFmtId="0" fontId="1" fillId="26" borderId="37" xfId="274" applyFill="1" applyBorder="1" applyAlignment="1" applyProtection="1">
      <alignment wrapText="1"/>
    </xf>
    <xf numFmtId="1" fontId="1" fillId="19" borderId="38" xfId="274" applyNumberFormat="1" applyFill="1" applyBorder="1" applyAlignment="1" applyProtection="1">
      <alignment horizontal="center" vertical="center"/>
      <protection locked="0"/>
    </xf>
    <xf numFmtId="1" fontId="1" fillId="19" borderId="20" xfId="274" applyNumberFormat="1" applyFill="1" applyBorder="1" applyAlignment="1" applyProtection="1">
      <alignment horizontal="center" vertical="center"/>
      <protection locked="0"/>
    </xf>
    <xf numFmtId="164" fontId="1" fillId="21" borderId="39" xfId="274" applyNumberFormat="1" applyFill="1" applyBorder="1" applyAlignment="1" applyProtection="1">
      <alignment horizontal="right" vertical="center" indent="1"/>
    </xf>
    <xf numFmtId="164" fontId="1" fillId="23" borderId="25" xfId="274" applyNumberFormat="1" applyFill="1" applyBorder="1" applyAlignment="1" applyProtection="1">
      <alignment horizontal="right" vertical="center" indent="1"/>
    </xf>
    <xf numFmtId="0" fontId="37" fillId="22" borderId="17" xfId="274" applyFont="1" applyFill="1" applyBorder="1" applyAlignment="1" applyProtection="1">
      <alignment horizontal="right" vertical="center" wrapText="1" indent="1"/>
    </xf>
    <xf numFmtId="164" fontId="1" fillId="21" borderId="40" xfId="274" applyNumberFormat="1" applyFill="1" applyBorder="1" applyAlignment="1" applyProtection="1">
      <alignment horizontal="right" vertical="center" indent="1"/>
    </xf>
    <xf numFmtId="0" fontId="27" fillId="22" borderId="17" xfId="274" applyFont="1" applyFill="1" applyBorder="1" applyAlignment="1" applyProtection="1">
      <alignment horizontal="right" vertical="center" wrapText="1" indent="1"/>
    </xf>
    <xf numFmtId="164" fontId="1" fillId="21" borderId="41" xfId="274" applyNumberFormat="1" applyFill="1" applyBorder="1" applyAlignment="1" applyProtection="1">
      <alignment horizontal="right" vertical="center" indent="1"/>
    </xf>
    <xf numFmtId="0" fontId="1" fillId="23" borderId="22" xfId="274" applyFill="1" applyBorder="1" applyAlignment="1" applyProtection="1">
      <alignment horizontal="right" vertical="center" indent="1"/>
    </xf>
    <xf numFmtId="164" fontId="1" fillId="23" borderId="22" xfId="274" applyNumberFormat="1" applyFill="1" applyBorder="1" applyAlignment="1" applyProtection="1">
      <alignment horizontal="right" vertical="center" indent="1"/>
    </xf>
    <xf numFmtId="0" fontId="1" fillId="0" borderId="19" xfId="274" applyNumberFormat="1" applyFill="1" applyBorder="1" applyAlignment="1" applyProtection="1">
      <alignment horizontal="center" vertical="center"/>
    </xf>
    <xf numFmtId="0" fontId="1" fillId="0" borderId="20" xfId="274" applyFont="1" applyFill="1" applyBorder="1" applyAlignment="1" applyProtection="1">
      <alignment horizontal="center" vertical="center"/>
    </xf>
    <xf numFmtId="165" fontId="1" fillId="25" borderId="19" xfId="274" applyNumberFormat="1" applyFill="1" applyBorder="1" applyAlignment="1" applyProtection="1">
      <alignment horizontal="center" vertical="center"/>
    </xf>
    <xf numFmtId="0" fontId="1" fillId="0" borderId="19" xfId="274" applyFont="1" applyFill="1" applyBorder="1" applyAlignment="1" applyProtection="1">
      <alignment horizontal="center" vertical="center"/>
    </xf>
    <xf numFmtId="0" fontId="1" fillId="0" borderId="30" xfId="274" applyFont="1" applyFill="1" applyBorder="1" applyAlignment="1" applyProtection="1">
      <alignment horizontal="center" vertical="center"/>
    </xf>
    <xf numFmtId="165" fontId="1" fillId="25" borderId="30" xfId="274" applyNumberFormat="1" applyFill="1" applyBorder="1" applyAlignment="1" applyProtection="1">
      <alignment horizontal="center" vertical="center"/>
    </xf>
    <xf numFmtId="0" fontId="1" fillId="25" borderId="10" xfId="274" applyFont="1" applyFill="1" applyBorder="1" applyAlignment="1" applyProtection="1">
      <alignment horizontal="center" vertical="center" wrapText="1"/>
    </xf>
    <xf numFmtId="165" fontId="1" fillId="0" borderId="19" xfId="274" applyNumberFormat="1" applyFill="1" applyBorder="1" applyAlignment="1" applyProtection="1">
      <alignment horizontal="center" vertical="center"/>
    </xf>
    <xf numFmtId="0" fontId="1" fillId="0" borderId="27" xfId="274" applyFont="1" applyFill="1" applyBorder="1" applyAlignment="1" applyProtection="1">
      <alignment vertical="center"/>
    </xf>
    <xf numFmtId="0" fontId="1" fillId="0" borderId="38" xfId="274" applyFont="1" applyFill="1" applyBorder="1" applyAlignment="1" applyProtection="1">
      <alignment horizontal="center" vertical="center"/>
    </xf>
    <xf numFmtId="0" fontId="1" fillId="0" borderId="18" xfId="274" applyFill="1" applyBorder="1" applyAlignment="1" applyProtection="1">
      <alignment vertical="center"/>
    </xf>
    <xf numFmtId="0" fontId="1" fillId="0" borderId="30" xfId="274" applyFill="1" applyBorder="1" applyAlignment="1" applyProtection="1">
      <alignment horizontal="center" vertical="center"/>
    </xf>
    <xf numFmtId="0" fontId="38" fillId="0" borderId="27" xfId="274" applyFont="1" applyBorder="1" applyAlignment="1" applyProtection="1">
      <alignment horizontal="left" vertical="center" wrapText="1"/>
    </xf>
    <xf numFmtId="0" fontId="1" fillId="0" borderId="38" xfId="274" applyFill="1" applyBorder="1" applyAlignment="1" applyProtection="1">
      <alignment horizontal="center" vertical="center"/>
    </xf>
    <xf numFmtId="0" fontId="38" fillId="0" borderId="28" xfId="274" applyFont="1" applyBorder="1" applyAlignment="1" applyProtection="1">
      <alignment horizontal="left" vertical="center" wrapText="1"/>
    </xf>
    <xf numFmtId="0" fontId="1" fillId="26" borderId="42" xfId="274" applyFill="1" applyBorder="1" applyAlignment="1" applyProtection="1">
      <alignment vertical="center" wrapText="1"/>
    </xf>
    <xf numFmtId="0" fontId="1" fillId="26" borderId="35" xfId="274" applyFill="1" applyBorder="1" applyAlignment="1" applyProtection="1">
      <alignment vertical="center" wrapText="1"/>
    </xf>
    <xf numFmtId="0" fontId="38" fillId="0" borderId="10" xfId="274" applyFont="1" applyBorder="1" applyAlignment="1" applyProtection="1">
      <alignment horizontal="center" vertical="center" wrapText="1"/>
    </xf>
    <xf numFmtId="0" fontId="39" fillId="0" borderId="0" xfId="274" applyFont="1" applyBorder="1" applyAlignment="1" applyProtection="1">
      <alignment horizontal="right" vertical="top"/>
    </xf>
    <xf numFmtId="44" fontId="44" fillId="0" borderId="43" xfId="0" applyNumberFormat="1" applyFont="1" applyBorder="1" applyAlignment="1" applyProtection="1"/>
    <xf numFmtId="0" fontId="39" fillId="27" borderId="14" xfId="274" applyFont="1" applyFill="1" applyBorder="1" applyAlignment="1" applyProtection="1">
      <alignment horizontal="left" vertical="center"/>
      <protection locked="0"/>
    </xf>
    <xf numFmtId="44" fontId="41" fillId="27" borderId="14" xfId="0" applyNumberFormat="1" applyFont="1" applyFill="1" applyBorder="1" applyAlignment="1" applyProtection="1">
      <alignment horizontal="left" vertical="center"/>
      <protection locked="0"/>
    </xf>
    <xf numFmtId="0" fontId="39" fillId="27" borderId="14" xfId="0" applyFont="1" applyFill="1" applyBorder="1" applyAlignment="1" applyProtection="1">
      <alignment horizontal="left" vertical="center"/>
      <protection locked="0"/>
    </xf>
    <xf numFmtId="44" fontId="44" fillId="0" borderId="32" xfId="0" applyNumberFormat="1" applyFont="1" applyBorder="1" applyAlignment="1" applyProtection="1">
      <alignment vertical="center"/>
    </xf>
    <xf numFmtId="0" fontId="35" fillId="0" borderId="32" xfId="0" applyFont="1" applyBorder="1" applyAlignment="1" applyProtection="1">
      <alignment vertical="center"/>
    </xf>
    <xf numFmtId="0" fontId="36" fillId="0" borderId="32" xfId="0" applyFont="1" applyBorder="1" applyAlignment="1" applyProtection="1">
      <alignment vertical="center"/>
    </xf>
    <xf numFmtId="164" fontId="1" fillId="21" borderId="40" xfId="274" applyNumberFormat="1" applyFill="1" applyBorder="1" applyAlignment="1" applyProtection="1">
      <alignment horizontal="right" vertical="center"/>
    </xf>
    <xf numFmtId="0" fontId="1" fillId="26" borderId="32" xfId="274" applyFill="1" applyBorder="1" applyAlignment="1" applyProtection="1">
      <alignment vertical="center" wrapText="1"/>
    </xf>
    <xf numFmtId="0" fontId="38" fillId="0" borderId="11" xfId="274" applyFont="1" applyBorder="1" applyAlignment="1" applyProtection="1">
      <alignment horizontal="left" vertical="center" wrapText="1"/>
    </xf>
    <xf numFmtId="0" fontId="0" fillId="24" borderId="31" xfId="0" applyFill="1" applyBorder="1" applyAlignment="1" applyProtection="1">
      <alignment vertical="top" wrapText="1"/>
    </xf>
    <xf numFmtId="164" fontId="24" fillId="21" borderId="13" xfId="0" applyNumberFormat="1" applyFont="1" applyFill="1" applyBorder="1" applyAlignment="1" applyProtection="1">
      <alignment horizontal="right" vertical="center" indent="2"/>
    </xf>
    <xf numFmtId="0" fontId="38" fillId="0" borderId="50" xfId="274" applyFont="1" applyBorder="1" applyAlignment="1" applyProtection="1">
      <alignment horizontal="center" vertical="center" wrapText="1"/>
    </xf>
    <xf numFmtId="165" fontId="1" fillId="25" borderId="50" xfId="274" applyNumberFormat="1" applyFill="1" applyBorder="1" applyAlignment="1" applyProtection="1">
      <alignment horizontal="center" vertical="center"/>
    </xf>
    <xf numFmtId="0" fontId="38" fillId="25" borderId="50" xfId="274" applyFont="1" applyFill="1" applyBorder="1" applyAlignment="1" applyProtection="1">
      <alignment horizontal="center" vertical="center" wrapText="1"/>
    </xf>
    <xf numFmtId="1" fontId="1" fillId="19" borderId="50" xfId="274" applyNumberFormat="1" applyFill="1" applyBorder="1" applyAlignment="1" applyProtection="1">
      <alignment horizontal="center" vertical="center"/>
      <protection locked="0"/>
    </xf>
    <xf numFmtId="164" fontId="1" fillId="21" borderId="51" xfId="274" applyNumberFormat="1" applyFill="1" applyBorder="1" applyAlignment="1" applyProtection="1">
      <alignment horizontal="right" vertical="center" indent="1"/>
    </xf>
    <xf numFmtId="0" fontId="38" fillId="0" borderId="19" xfId="274" applyFont="1" applyBorder="1" applyAlignment="1" applyProtection="1">
      <alignment horizontal="left" vertical="center" wrapText="1"/>
    </xf>
    <xf numFmtId="164" fontId="1" fillId="25" borderId="19" xfId="274" applyNumberFormat="1" applyFill="1" applyBorder="1" applyAlignment="1" applyProtection="1">
      <alignment horizontal="center" vertical="center"/>
    </xf>
    <xf numFmtId="164" fontId="1" fillId="21" borderId="19" xfId="274" applyNumberFormat="1" applyFill="1" applyBorder="1" applyAlignment="1" applyProtection="1">
      <alignment horizontal="right" vertical="center" indent="1"/>
    </xf>
    <xf numFmtId="44" fontId="44" fillId="27" borderId="16" xfId="0" applyNumberFormat="1" applyFont="1" applyFill="1" applyBorder="1" applyAlignment="1" applyProtection="1">
      <alignment horizontal="center"/>
      <protection locked="0"/>
    </xf>
    <xf numFmtId="44" fontId="44" fillId="27" borderId="15" xfId="0" applyNumberFormat="1" applyFont="1" applyFill="1" applyBorder="1" applyAlignment="1" applyProtection="1">
      <alignment horizontal="center"/>
      <protection locked="0"/>
    </xf>
    <xf numFmtId="164" fontId="45" fillId="0" borderId="16" xfId="274" applyNumberFormat="1" applyFont="1" applyBorder="1" applyAlignment="1" applyProtection="1">
      <alignment horizontal="right"/>
    </xf>
    <xf numFmtId="164" fontId="45" fillId="0" borderId="15" xfId="274" applyNumberFormat="1" applyFont="1" applyBorder="1" applyAlignment="1" applyProtection="1">
      <alignment horizontal="right"/>
    </xf>
    <xf numFmtId="164" fontId="46" fillId="0" borderId="0" xfId="0" applyNumberFormat="1" applyFont="1" applyBorder="1" applyAlignment="1" applyProtection="1">
      <alignment horizontal="right" vertical="top" wrapText="1"/>
    </xf>
    <xf numFmtId="164" fontId="46" fillId="0" borderId="32" xfId="0" applyNumberFormat="1" applyFont="1" applyBorder="1" applyAlignment="1" applyProtection="1">
      <alignment horizontal="right" vertical="top" wrapText="1"/>
    </xf>
    <xf numFmtId="164" fontId="31" fillId="0" borderId="0" xfId="0" applyNumberFormat="1" applyFont="1" applyBorder="1" applyAlignment="1" applyProtection="1">
      <alignment horizontal="right" vertical="top" wrapText="1"/>
    </xf>
    <xf numFmtId="164" fontId="31" fillId="0" borderId="32" xfId="0" applyNumberFormat="1" applyFont="1" applyBorder="1" applyAlignment="1" applyProtection="1">
      <alignment horizontal="right" vertical="top" wrapText="1"/>
    </xf>
    <xf numFmtId="164" fontId="47" fillId="0" borderId="0" xfId="0" applyNumberFormat="1" applyFont="1" applyBorder="1" applyAlignment="1" applyProtection="1">
      <alignment horizontal="right" vertical="top" wrapText="1"/>
    </xf>
    <xf numFmtId="0" fontId="1" fillId="0" borderId="31" xfId="274" applyBorder="1" applyAlignment="1" applyProtection="1">
      <alignment horizontal="center" wrapText="1"/>
    </xf>
    <xf numFmtId="0" fontId="36" fillId="0" borderId="0" xfId="274" applyFont="1" applyBorder="1" applyAlignment="1" applyProtection="1">
      <alignment horizontal="right"/>
    </xf>
    <xf numFmtId="0" fontId="36" fillId="0" borderId="32" xfId="274" applyFont="1" applyBorder="1" applyAlignment="1" applyProtection="1">
      <alignment horizontal="right"/>
    </xf>
    <xf numFmtId="0" fontId="24" fillId="21" borderId="49" xfId="0" applyFont="1" applyFill="1" applyBorder="1" applyAlignment="1" applyProtection="1">
      <alignment horizontal="center" vertical="center" wrapText="1"/>
    </xf>
    <xf numFmtId="0" fontId="0" fillId="21" borderId="12" xfId="0" applyFill="1" applyBorder="1" applyAlignment="1" applyProtection="1">
      <alignment horizontal="center"/>
    </xf>
    <xf numFmtId="164" fontId="41" fillId="0" borderId="0" xfId="0" applyNumberFormat="1" applyFont="1" applyBorder="1" applyAlignment="1" applyProtection="1">
      <alignment horizontal="center" vertical="center" wrapText="1"/>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5" xfId="0" applyBorder="1" applyAlignment="1" applyProtection="1">
      <alignment horizontal="left" vertical="top" wrapText="1"/>
    </xf>
    <xf numFmtId="0" fontId="1" fillId="26" borderId="44" xfId="274" applyFill="1" applyBorder="1" applyAlignment="1" applyProtection="1">
      <alignment horizontal="left" vertical="center" wrapText="1"/>
    </xf>
    <xf numFmtId="0" fontId="1" fillId="26" borderId="36" xfId="274" applyFill="1" applyBorder="1" applyAlignment="1" applyProtection="1">
      <alignment horizontal="left" vertical="center"/>
    </xf>
    <xf numFmtId="0" fontId="1" fillId="26" borderId="36" xfId="274" applyFill="1" applyBorder="1" applyAlignment="1" applyProtection="1">
      <alignment horizontal="left" vertical="center" wrapText="1"/>
    </xf>
    <xf numFmtId="0" fontId="1" fillId="26" borderId="45" xfId="274" applyFill="1" applyBorder="1" applyAlignment="1" applyProtection="1">
      <alignment horizontal="left" vertical="center" wrapText="1"/>
    </xf>
    <xf numFmtId="0" fontId="1" fillId="26" borderId="45" xfId="274" applyFill="1" applyBorder="1" applyAlignment="1" applyProtection="1">
      <alignment horizontal="left" vertical="center"/>
    </xf>
    <xf numFmtId="0" fontId="1" fillId="26" borderId="46" xfId="274" applyFill="1" applyBorder="1" applyAlignment="1" applyProtection="1">
      <alignment horizontal="left" vertical="center" wrapText="1"/>
    </xf>
    <xf numFmtId="0" fontId="1" fillId="26" borderId="47" xfId="274" applyFill="1" applyBorder="1" applyAlignment="1" applyProtection="1">
      <alignment horizontal="left" vertical="center"/>
    </xf>
    <xf numFmtId="0" fontId="1" fillId="26" borderId="48" xfId="274" applyFill="1" applyBorder="1" applyAlignment="1" applyProtection="1">
      <alignment horizontal="left" vertical="center" wrapText="1"/>
    </xf>
    <xf numFmtId="0" fontId="1" fillId="26" borderId="32" xfId="274" applyFill="1" applyBorder="1" applyAlignment="1" applyProtection="1">
      <alignment horizontal="left" vertical="center" wrapText="1"/>
    </xf>
    <xf numFmtId="0" fontId="1" fillId="26" borderId="13" xfId="274" applyFill="1" applyBorder="1" applyAlignment="1" applyProtection="1">
      <alignment horizontal="left" vertical="center" wrapText="1"/>
    </xf>
    <xf numFmtId="0" fontId="1" fillId="26" borderId="43" xfId="274" applyFill="1" applyBorder="1" applyAlignment="1" applyProtection="1">
      <alignment horizontal="left" vertical="center" wrapText="1"/>
    </xf>
  </cellXfs>
  <cellStyles count="333">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1 6" xfId="5" xr:uid="{00000000-0005-0000-0000-000004000000}"/>
    <cellStyle name="20% - Accent1 7" xfId="6" xr:uid="{00000000-0005-0000-0000-000005000000}"/>
    <cellStyle name="20% - Accent1 8" xfId="7" xr:uid="{00000000-0005-0000-0000-000006000000}"/>
    <cellStyle name="20% - Accent2 2" xfId="8" xr:uid="{00000000-0005-0000-0000-000007000000}"/>
    <cellStyle name="20% - Accent2 3" xfId="9" xr:uid="{00000000-0005-0000-0000-000008000000}"/>
    <cellStyle name="20% - Accent2 4" xfId="10" xr:uid="{00000000-0005-0000-0000-000009000000}"/>
    <cellStyle name="20% - Accent2 5" xfId="11" xr:uid="{00000000-0005-0000-0000-00000A000000}"/>
    <cellStyle name="20% - Accent2 6" xfId="12" xr:uid="{00000000-0005-0000-0000-00000B000000}"/>
    <cellStyle name="20% - Accent2 7" xfId="13" xr:uid="{00000000-0005-0000-0000-00000C000000}"/>
    <cellStyle name="20% - Accent2 8" xfId="14" xr:uid="{00000000-0005-0000-0000-00000D000000}"/>
    <cellStyle name="20% - Accent3 2" xfId="15" xr:uid="{00000000-0005-0000-0000-00000E000000}"/>
    <cellStyle name="20% - Accent3 3" xfId="16" xr:uid="{00000000-0005-0000-0000-00000F000000}"/>
    <cellStyle name="20% - Accent3 4" xfId="17" xr:uid="{00000000-0005-0000-0000-000010000000}"/>
    <cellStyle name="20% - Accent3 5" xfId="18" xr:uid="{00000000-0005-0000-0000-000011000000}"/>
    <cellStyle name="20% - Accent3 6" xfId="19" xr:uid="{00000000-0005-0000-0000-000012000000}"/>
    <cellStyle name="20% - Accent3 7" xfId="20" xr:uid="{00000000-0005-0000-0000-000013000000}"/>
    <cellStyle name="20% - Accent3 8" xfId="21" xr:uid="{00000000-0005-0000-0000-000014000000}"/>
    <cellStyle name="20% - Accent4 2" xfId="22" xr:uid="{00000000-0005-0000-0000-000015000000}"/>
    <cellStyle name="20% - Accent4 3" xfId="23" xr:uid="{00000000-0005-0000-0000-000016000000}"/>
    <cellStyle name="20% - Accent4 4" xfId="24" xr:uid="{00000000-0005-0000-0000-000017000000}"/>
    <cellStyle name="20% - Accent4 5" xfId="25" xr:uid="{00000000-0005-0000-0000-000018000000}"/>
    <cellStyle name="20% - Accent4 6" xfId="26" xr:uid="{00000000-0005-0000-0000-000019000000}"/>
    <cellStyle name="20% - Accent4 7" xfId="27" xr:uid="{00000000-0005-0000-0000-00001A000000}"/>
    <cellStyle name="20% - Accent4 8" xfId="28" xr:uid="{00000000-0005-0000-0000-00001B000000}"/>
    <cellStyle name="20% - Accent5 2" xfId="29" xr:uid="{00000000-0005-0000-0000-00001C000000}"/>
    <cellStyle name="20% - Accent5 3" xfId="30" xr:uid="{00000000-0005-0000-0000-00001D000000}"/>
    <cellStyle name="20% - Accent5 4" xfId="31" xr:uid="{00000000-0005-0000-0000-00001E000000}"/>
    <cellStyle name="20% - Accent5 5" xfId="32" xr:uid="{00000000-0005-0000-0000-00001F000000}"/>
    <cellStyle name="20% - Accent5 6" xfId="33" xr:uid="{00000000-0005-0000-0000-000020000000}"/>
    <cellStyle name="20% - Accent5 7" xfId="34" xr:uid="{00000000-0005-0000-0000-000021000000}"/>
    <cellStyle name="20% - Accent5 8" xfId="35" xr:uid="{00000000-0005-0000-0000-000022000000}"/>
    <cellStyle name="20% - Accent6 2" xfId="36" xr:uid="{00000000-0005-0000-0000-000023000000}"/>
    <cellStyle name="20% - Accent6 3" xfId="37" xr:uid="{00000000-0005-0000-0000-000024000000}"/>
    <cellStyle name="20% - Accent6 4" xfId="38" xr:uid="{00000000-0005-0000-0000-000025000000}"/>
    <cellStyle name="20% - Accent6 5" xfId="39" xr:uid="{00000000-0005-0000-0000-000026000000}"/>
    <cellStyle name="20% - Accent6 6" xfId="40" xr:uid="{00000000-0005-0000-0000-000027000000}"/>
    <cellStyle name="20% - Accent6 7" xfId="41" xr:uid="{00000000-0005-0000-0000-000028000000}"/>
    <cellStyle name="20% - Accent6 8" xfId="42" xr:uid="{00000000-0005-0000-0000-000029000000}"/>
    <cellStyle name="40% - Accent1 2" xfId="43" xr:uid="{00000000-0005-0000-0000-00002A000000}"/>
    <cellStyle name="40% - Accent1 3" xfId="44" xr:uid="{00000000-0005-0000-0000-00002B000000}"/>
    <cellStyle name="40% - Accent1 4" xfId="45" xr:uid="{00000000-0005-0000-0000-00002C000000}"/>
    <cellStyle name="40% - Accent1 5" xfId="46" xr:uid="{00000000-0005-0000-0000-00002D000000}"/>
    <cellStyle name="40% - Accent1 6" xfId="47" xr:uid="{00000000-0005-0000-0000-00002E000000}"/>
    <cellStyle name="40% - Accent1 7" xfId="48" xr:uid="{00000000-0005-0000-0000-00002F000000}"/>
    <cellStyle name="40% - Accent1 8" xfId="49" xr:uid="{00000000-0005-0000-0000-000030000000}"/>
    <cellStyle name="40% - Accent2 2" xfId="50" xr:uid="{00000000-0005-0000-0000-000031000000}"/>
    <cellStyle name="40% - Accent2 3" xfId="51" xr:uid="{00000000-0005-0000-0000-000032000000}"/>
    <cellStyle name="40% - Accent2 4" xfId="52" xr:uid="{00000000-0005-0000-0000-000033000000}"/>
    <cellStyle name="40% - Accent2 5" xfId="53" xr:uid="{00000000-0005-0000-0000-000034000000}"/>
    <cellStyle name="40% - Accent2 6" xfId="54" xr:uid="{00000000-0005-0000-0000-000035000000}"/>
    <cellStyle name="40% - Accent2 7" xfId="55" xr:uid="{00000000-0005-0000-0000-000036000000}"/>
    <cellStyle name="40% - Accent2 8" xfId="56" xr:uid="{00000000-0005-0000-0000-000037000000}"/>
    <cellStyle name="40% - Accent3 2" xfId="57" xr:uid="{00000000-0005-0000-0000-000038000000}"/>
    <cellStyle name="40% - Accent3 3" xfId="58" xr:uid="{00000000-0005-0000-0000-000039000000}"/>
    <cellStyle name="40% - Accent3 4" xfId="59" xr:uid="{00000000-0005-0000-0000-00003A000000}"/>
    <cellStyle name="40% - Accent3 5" xfId="60" xr:uid="{00000000-0005-0000-0000-00003B000000}"/>
    <cellStyle name="40% - Accent3 6" xfId="61" xr:uid="{00000000-0005-0000-0000-00003C000000}"/>
    <cellStyle name="40% - Accent3 7" xfId="62" xr:uid="{00000000-0005-0000-0000-00003D000000}"/>
    <cellStyle name="40% - Accent3 8" xfId="63" xr:uid="{00000000-0005-0000-0000-00003E000000}"/>
    <cellStyle name="40% - Accent4 2" xfId="64" xr:uid="{00000000-0005-0000-0000-00003F000000}"/>
    <cellStyle name="40% - Accent4 3" xfId="65" xr:uid="{00000000-0005-0000-0000-000040000000}"/>
    <cellStyle name="40% - Accent4 4" xfId="66" xr:uid="{00000000-0005-0000-0000-000041000000}"/>
    <cellStyle name="40% - Accent4 5" xfId="67" xr:uid="{00000000-0005-0000-0000-000042000000}"/>
    <cellStyle name="40% - Accent4 6" xfId="68" xr:uid="{00000000-0005-0000-0000-000043000000}"/>
    <cellStyle name="40% - Accent4 7" xfId="69" xr:uid="{00000000-0005-0000-0000-000044000000}"/>
    <cellStyle name="40% - Accent4 8" xfId="70" xr:uid="{00000000-0005-0000-0000-000045000000}"/>
    <cellStyle name="40% - Accent5 2" xfId="71" xr:uid="{00000000-0005-0000-0000-000046000000}"/>
    <cellStyle name="40% - Accent5 3" xfId="72" xr:uid="{00000000-0005-0000-0000-000047000000}"/>
    <cellStyle name="40% - Accent5 4" xfId="73" xr:uid="{00000000-0005-0000-0000-000048000000}"/>
    <cellStyle name="40% - Accent5 5" xfId="74" xr:uid="{00000000-0005-0000-0000-000049000000}"/>
    <cellStyle name="40% - Accent5 6" xfId="75" xr:uid="{00000000-0005-0000-0000-00004A000000}"/>
    <cellStyle name="40% - Accent5 7" xfId="76" xr:uid="{00000000-0005-0000-0000-00004B000000}"/>
    <cellStyle name="40% - Accent5 8" xfId="77" xr:uid="{00000000-0005-0000-0000-00004C000000}"/>
    <cellStyle name="40% - Accent6 2" xfId="78" xr:uid="{00000000-0005-0000-0000-00004D000000}"/>
    <cellStyle name="40% - Accent6 3" xfId="79" xr:uid="{00000000-0005-0000-0000-00004E000000}"/>
    <cellStyle name="40% - Accent6 4" xfId="80" xr:uid="{00000000-0005-0000-0000-00004F000000}"/>
    <cellStyle name="40% - Accent6 5" xfId="81" xr:uid="{00000000-0005-0000-0000-000050000000}"/>
    <cellStyle name="40% - Accent6 6" xfId="82" xr:uid="{00000000-0005-0000-0000-000051000000}"/>
    <cellStyle name="40% - Accent6 7" xfId="83" xr:uid="{00000000-0005-0000-0000-000052000000}"/>
    <cellStyle name="40% - Accent6 8" xfId="84" xr:uid="{00000000-0005-0000-0000-000053000000}"/>
    <cellStyle name="60% - Accent1 2" xfId="85" xr:uid="{00000000-0005-0000-0000-000054000000}"/>
    <cellStyle name="60% - Accent1 3" xfId="86" xr:uid="{00000000-0005-0000-0000-000055000000}"/>
    <cellStyle name="60% - Accent1 4" xfId="87" xr:uid="{00000000-0005-0000-0000-000056000000}"/>
    <cellStyle name="60% - Accent1 5" xfId="88" xr:uid="{00000000-0005-0000-0000-000057000000}"/>
    <cellStyle name="60% - Accent1 6" xfId="89" xr:uid="{00000000-0005-0000-0000-000058000000}"/>
    <cellStyle name="60% - Accent1 7" xfId="90" xr:uid="{00000000-0005-0000-0000-000059000000}"/>
    <cellStyle name="60% - Accent1 8" xfId="91" xr:uid="{00000000-0005-0000-0000-00005A000000}"/>
    <cellStyle name="60% - Accent2 2" xfId="92" xr:uid="{00000000-0005-0000-0000-00005B000000}"/>
    <cellStyle name="60% - Accent2 3" xfId="93" xr:uid="{00000000-0005-0000-0000-00005C000000}"/>
    <cellStyle name="60% - Accent2 4" xfId="94" xr:uid="{00000000-0005-0000-0000-00005D000000}"/>
    <cellStyle name="60% - Accent2 5" xfId="95" xr:uid="{00000000-0005-0000-0000-00005E000000}"/>
    <cellStyle name="60% - Accent2 6" xfId="96" xr:uid="{00000000-0005-0000-0000-00005F000000}"/>
    <cellStyle name="60% - Accent2 7" xfId="97" xr:uid="{00000000-0005-0000-0000-000060000000}"/>
    <cellStyle name="60% - Accent2 8" xfId="98" xr:uid="{00000000-0005-0000-0000-000061000000}"/>
    <cellStyle name="60% - Accent3 2" xfId="99" xr:uid="{00000000-0005-0000-0000-000062000000}"/>
    <cellStyle name="60% - Accent3 3" xfId="100" xr:uid="{00000000-0005-0000-0000-000063000000}"/>
    <cellStyle name="60% - Accent3 4" xfId="101" xr:uid="{00000000-0005-0000-0000-000064000000}"/>
    <cellStyle name="60% - Accent3 5" xfId="102" xr:uid="{00000000-0005-0000-0000-000065000000}"/>
    <cellStyle name="60% - Accent3 6" xfId="103" xr:uid="{00000000-0005-0000-0000-000066000000}"/>
    <cellStyle name="60% - Accent3 7" xfId="104" xr:uid="{00000000-0005-0000-0000-000067000000}"/>
    <cellStyle name="60% - Accent3 8" xfId="105" xr:uid="{00000000-0005-0000-0000-000068000000}"/>
    <cellStyle name="60% - Accent4 2" xfId="106" xr:uid="{00000000-0005-0000-0000-000069000000}"/>
    <cellStyle name="60% - Accent4 3" xfId="107" xr:uid="{00000000-0005-0000-0000-00006A000000}"/>
    <cellStyle name="60% - Accent4 4" xfId="108" xr:uid="{00000000-0005-0000-0000-00006B000000}"/>
    <cellStyle name="60% - Accent4 5" xfId="109" xr:uid="{00000000-0005-0000-0000-00006C000000}"/>
    <cellStyle name="60% - Accent4 6" xfId="110" xr:uid="{00000000-0005-0000-0000-00006D000000}"/>
    <cellStyle name="60% - Accent4 7" xfId="111" xr:uid="{00000000-0005-0000-0000-00006E000000}"/>
    <cellStyle name="60% - Accent4 8" xfId="112" xr:uid="{00000000-0005-0000-0000-00006F000000}"/>
    <cellStyle name="60% - Accent5 2" xfId="113" xr:uid="{00000000-0005-0000-0000-000070000000}"/>
    <cellStyle name="60% - Accent5 3" xfId="114" xr:uid="{00000000-0005-0000-0000-000071000000}"/>
    <cellStyle name="60% - Accent5 4" xfId="115" xr:uid="{00000000-0005-0000-0000-000072000000}"/>
    <cellStyle name="60% - Accent5 5" xfId="116" xr:uid="{00000000-0005-0000-0000-000073000000}"/>
    <cellStyle name="60% - Accent5 6" xfId="117" xr:uid="{00000000-0005-0000-0000-000074000000}"/>
    <cellStyle name="60% - Accent5 7" xfId="118" xr:uid="{00000000-0005-0000-0000-000075000000}"/>
    <cellStyle name="60% - Accent5 8" xfId="119" xr:uid="{00000000-0005-0000-0000-000076000000}"/>
    <cellStyle name="60% - Accent6 2" xfId="120" xr:uid="{00000000-0005-0000-0000-000077000000}"/>
    <cellStyle name="60% - Accent6 3" xfId="121" xr:uid="{00000000-0005-0000-0000-000078000000}"/>
    <cellStyle name="60% - Accent6 4" xfId="122" xr:uid="{00000000-0005-0000-0000-000079000000}"/>
    <cellStyle name="60% - Accent6 5" xfId="123" xr:uid="{00000000-0005-0000-0000-00007A000000}"/>
    <cellStyle name="60% - Accent6 6" xfId="124" xr:uid="{00000000-0005-0000-0000-00007B000000}"/>
    <cellStyle name="60% - Accent6 7" xfId="125" xr:uid="{00000000-0005-0000-0000-00007C000000}"/>
    <cellStyle name="60% - Accent6 8" xfId="126" xr:uid="{00000000-0005-0000-0000-00007D000000}"/>
    <cellStyle name="Accent1 2" xfId="127" xr:uid="{00000000-0005-0000-0000-00007E000000}"/>
    <cellStyle name="Accent1 3" xfId="128" xr:uid="{00000000-0005-0000-0000-00007F000000}"/>
    <cellStyle name="Accent1 4" xfId="129" xr:uid="{00000000-0005-0000-0000-000080000000}"/>
    <cellStyle name="Accent1 5" xfId="130" xr:uid="{00000000-0005-0000-0000-000081000000}"/>
    <cellStyle name="Accent1 6" xfId="131" xr:uid="{00000000-0005-0000-0000-000082000000}"/>
    <cellStyle name="Accent1 7" xfId="132" xr:uid="{00000000-0005-0000-0000-000083000000}"/>
    <cellStyle name="Accent1 8" xfId="133" xr:uid="{00000000-0005-0000-0000-000084000000}"/>
    <cellStyle name="Accent2 2" xfId="134" xr:uid="{00000000-0005-0000-0000-000085000000}"/>
    <cellStyle name="Accent2 3" xfId="135" xr:uid="{00000000-0005-0000-0000-000086000000}"/>
    <cellStyle name="Accent2 4" xfId="136" xr:uid="{00000000-0005-0000-0000-000087000000}"/>
    <cellStyle name="Accent2 5" xfId="137" xr:uid="{00000000-0005-0000-0000-000088000000}"/>
    <cellStyle name="Accent2 6" xfId="138" xr:uid="{00000000-0005-0000-0000-000089000000}"/>
    <cellStyle name="Accent2 7" xfId="139" xr:uid="{00000000-0005-0000-0000-00008A000000}"/>
    <cellStyle name="Accent2 8" xfId="140" xr:uid="{00000000-0005-0000-0000-00008B000000}"/>
    <cellStyle name="Accent3 2" xfId="141" xr:uid="{00000000-0005-0000-0000-00008C000000}"/>
    <cellStyle name="Accent3 3" xfId="142" xr:uid="{00000000-0005-0000-0000-00008D000000}"/>
    <cellStyle name="Accent3 4" xfId="143" xr:uid="{00000000-0005-0000-0000-00008E000000}"/>
    <cellStyle name="Accent3 5" xfId="144" xr:uid="{00000000-0005-0000-0000-00008F000000}"/>
    <cellStyle name="Accent3 6" xfId="145" xr:uid="{00000000-0005-0000-0000-000090000000}"/>
    <cellStyle name="Accent3 7" xfId="146" xr:uid="{00000000-0005-0000-0000-000091000000}"/>
    <cellStyle name="Accent3 8" xfId="147" xr:uid="{00000000-0005-0000-0000-000092000000}"/>
    <cellStyle name="Accent4 2" xfId="148" xr:uid="{00000000-0005-0000-0000-000093000000}"/>
    <cellStyle name="Accent4 3" xfId="149" xr:uid="{00000000-0005-0000-0000-000094000000}"/>
    <cellStyle name="Accent4 4" xfId="150" xr:uid="{00000000-0005-0000-0000-000095000000}"/>
    <cellStyle name="Accent4 5" xfId="151" xr:uid="{00000000-0005-0000-0000-000096000000}"/>
    <cellStyle name="Accent4 6" xfId="152" xr:uid="{00000000-0005-0000-0000-000097000000}"/>
    <cellStyle name="Accent4 7" xfId="153" xr:uid="{00000000-0005-0000-0000-000098000000}"/>
    <cellStyle name="Accent4 8" xfId="154" xr:uid="{00000000-0005-0000-0000-000099000000}"/>
    <cellStyle name="Accent5 2" xfId="155" xr:uid="{00000000-0005-0000-0000-00009A000000}"/>
    <cellStyle name="Accent5 3" xfId="156" xr:uid="{00000000-0005-0000-0000-00009B000000}"/>
    <cellStyle name="Accent5 4" xfId="157" xr:uid="{00000000-0005-0000-0000-00009C000000}"/>
    <cellStyle name="Accent5 5" xfId="158" xr:uid="{00000000-0005-0000-0000-00009D000000}"/>
    <cellStyle name="Accent5 6" xfId="159" xr:uid="{00000000-0005-0000-0000-00009E000000}"/>
    <cellStyle name="Accent5 7" xfId="160" xr:uid="{00000000-0005-0000-0000-00009F000000}"/>
    <cellStyle name="Accent5 8" xfId="161" xr:uid="{00000000-0005-0000-0000-0000A0000000}"/>
    <cellStyle name="Accent6 2" xfId="162" xr:uid="{00000000-0005-0000-0000-0000A1000000}"/>
    <cellStyle name="Accent6 3" xfId="163" xr:uid="{00000000-0005-0000-0000-0000A2000000}"/>
    <cellStyle name="Accent6 4" xfId="164" xr:uid="{00000000-0005-0000-0000-0000A3000000}"/>
    <cellStyle name="Accent6 5" xfId="165" xr:uid="{00000000-0005-0000-0000-0000A4000000}"/>
    <cellStyle name="Accent6 6" xfId="166" xr:uid="{00000000-0005-0000-0000-0000A5000000}"/>
    <cellStyle name="Accent6 7" xfId="167" xr:uid="{00000000-0005-0000-0000-0000A6000000}"/>
    <cellStyle name="Accent6 8" xfId="168" xr:uid="{00000000-0005-0000-0000-0000A7000000}"/>
    <cellStyle name="Bad 2" xfId="169" xr:uid="{00000000-0005-0000-0000-0000A8000000}"/>
    <cellStyle name="Bad 3" xfId="170" xr:uid="{00000000-0005-0000-0000-0000A9000000}"/>
    <cellStyle name="Bad 4" xfId="171" xr:uid="{00000000-0005-0000-0000-0000AA000000}"/>
    <cellStyle name="Bad 5" xfId="172" xr:uid="{00000000-0005-0000-0000-0000AB000000}"/>
    <cellStyle name="Bad 6" xfId="173" xr:uid="{00000000-0005-0000-0000-0000AC000000}"/>
    <cellStyle name="Bad 7" xfId="174" xr:uid="{00000000-0005-0000-0000-0000AD000000}"/>
    <cellStyle name="Bad 8" xfId="175" xr:uid="{00000000-0005-0000-0000-0000AE000000}"/>
    <cellStyle name="Calculation 2" xfId="176" xr:uid="{00000000-0005-0000-0000-0000AF000000}"/>
    <cellStyle name="Calculation 3" xfId="177" xr:uid="{00000000-0005-0000-0000-0000B0000000}"/>
    <cellStyle name="Calculation 4" xfId="178" xr:uid="{00000000-0005-0000-0000-0000B1000000}"/>
    <cellStyle name="Calculation 5" xfId="179" xr:uid="{00000000-0005-0000-0000-0000B2000000}"/>
    <cellStyle name="Calculation 6" xfId="180" xr:uid="{00000000-0005-0000-0000-0000B3000000}"/>
    <cellStyle name="Calculation 7" xfId="181" xr:uid="{00000000-0005-0000-0000-0000B4000000}"/>
    <cellStyle name="Calculation 8" xfId="182" xr:uid="{00000000-0005-0000-0000-0000B5000000}"/>
    <cellStyle name="Check Cell 2" xfId="183" xr:uid="{00000000-0005-0000-0000-0000B6000000}"/>
    <cellStyle name="Check Cell 3" xfId="184" xr:uid="{00000000-0005-0000-0000-0000B7000000}"/>
    <cellStyle name="Check Cell 4" xfId="185" xr:uid="{00000000-0005-0000-0000-0000B8000000}"/>
    <cellStyle name="Check Cell 5" xfId="186" xr:uid="{00000000-0005-0000-0000-0000B9000000}"/>
    <cellStyle name="Check Cell 6" xfId="187" xr:uid="{00000000-0005-0000-0000-0000BA000000}"/>
    <cellStyle name="Check Cell 7" xfId="188" xr:uid="{00000000-0005-0000-0000-0000BB000000}"/>
    <cellStyle name="Check Cell 8" xfId="189" xr:uid="{00000000-0005-0000-0000-0000BC000000}"/>
    <cellStyle name="Comma 2" xfId="190" xr:uid="{00000000-0005-0000-0000-0000BD000000}"/>
    <cellStyle name="Comma 2 2" xfId="191" xr:uid="{00000000-0005-0000-0000-0000BE000000}"/>
    <cellStyle name="Comma 2 3" xfId="192" xr:uid="{00000000-0005-0000-0000-0000BF000000}"/>
    <cellStyle name="Comma 2 4" xfId="193" xr:uid="{00000000-0005-0000-0000-0000C0000000}"/>
    <cellStyle name="Comma 2 5" xfId="194" xr:uid="{00000000-0005-0000-0000-0000C1000000}"/>
    <cellStyle name="Comma 2 6" xfId="195" xr:uid="{00000000-0005-0000-0000-0000C2000000}"/>
    <cellStyle name="Comma 2 7" xfId="196" xr:uid="{00000000-0005-0000-0000-0000C3000000}"/>
    <cellStyle name="Comma 2 8" xfId="197" xr:uid="{00000000-0005-0000-0000-0000C4000000}"/>
    <cellStyle name="Currency 11" xfId="198" xr:uid="{00000000-0005-0000-0000-0000C5000000}"/>
    <cellStyle name="Currency 11 2" xfId="199" xr:uid="{00000000-0005-0000-0000-0000C6000000}"/>
    <cellStyle name="Currency 2 2" xfId="200" xr:uid="{00000000-0005-0000-0000-0000C7000000}"/>
    <cellStyle name="Currency 2 3" xfId="201" xr:uid="{00000000-0005-0000-0000-0000C8000000}"/>
    <cellStyle name="Currency 2 4" xfId="202" xr:uid="{00000000-0005-0000-0000-0000C9000000}"/>
    <cellStyle name="Currency 2 5" xfId="203" xr:uid="{00000000-0005-0000-0000-0000CA000000}"/>
    <cellStyle name="Currency 2 6" xfId="204" xr:uid="{00000000-0005-0000-0000-0000CB000000}"/>
    <cellStyle name="Currency 2 7" xfId="205" xr:uid="{00000000-0005-0000-0000-0000CC000000}"/>
    <cellStyle name="Currency 2 8" xfId="206" xr:uid="{00000000-0005-0000-0000-0000CD000000}"/>
    <cellStyle name="Currency 3" xfId="207" xr:uid="{00000000-0005-0000-0000-0000CE000000}"/>
    <cellStyle name="Data Field" xfId="208" xr:uid="{00000000-0005-0000-0000-0000CF000000}"/>
    <cellStyle name="Data Name" xfId="209" xr:uid="{00000000-0005-0000-0000-0000D0000000}"/>
    <cellStyle name="Explanatory Text 2" xfId="210" xr:uid="{00000000-0005-0000-0000-0000D1000000}"/>
    <cellStyle name="Explanatory Text 3" xfId="211" xr:uid="{00000000-0005-0000-0000-0000D2000000}"/>
    <cellStyle name="Explanatory Text 4" xfId="212" xr:uid="{00000000-0005-0000-0000-0000D3000000}"/>
    <cellStyle name="Explanatory Text 5" xfId="213" xr:uid="{00000000-0005-0000-0000-0000D4000000}"/>
    <cellStyle name="Explanatory Text 6" xfId="214" xr:uid="{00000000-0005-0000-0000-0000D5000000}"/>
    <cellStyle name="Explanatory Text 7" xfId="215" xr:uid="{00000000-0005-0000-0000-0000D6000000}"/>
    <cellStyle name="Explanatory Text 8" xfId="216" xr:uid="{00000000-0005-0000-0000-0000D7000000}"/>
    <cellStyle name="Good 2" xfId="217" xr:uid="{00000000-0005-0000-0000-0000D8000000}"/>
    <cellStyle name="Good 3" xfId="218" xr:uid="{00000000-0005-0000-0000-0000D9000000}"/>
    <cellStyle name="Good 4" xfId="219" xr:uid="{00000000-0005-0000-0000-0000DA000000}"/>
    <cellStyle name="Good 5" xfId="220" xr:uid="{00000000-0005-0000-0000-0000DB000000}"/>
    <cellStyle name="Good 6" xfId="221" xr:uid="{00000000-0005-0000-0000-0000DC000000}"/>
    <cellStyle name="Good 7" xfId="222" xr:uid="{00000000-0005-0000-0000-0000DD000000}"/>
    <cellStyle name="Good 8" xfId="223" xr:uid="{00000000-0005-0000-0000-0000DE000000}"/>
    <cellStyle name="Heading 1 2" xfId="224" xr:uid="{00000000-0005-0000-0000-0000DF000000}"/>
    <cellStyle name="Heading 1 3" xfId="225" xr:uid="{00000000-0005-0000-0000-0000E0000000}"/>
    <cellStyle name="Heading 1 4" xfId="226" xr:uid="{00000000-0005-0000-0000-0000E1000000}"/>
    <cellStyle name="Heading 1 5" xfId="227" xr:uid="{00000000-0005-0000-0000-0000E2000000}"/>
    <cellStyle name="Heading 1 6" xfId="228" xr:uid="{00000000-0005-0000-0000-0000E3000000}"/>
    <cellStyle name="Heading 1 7" xfId="229" xr:uid="{00000000-0005-0000-0000-0000E4000000}"/>
    <cellStyle name="Heading 1 8" xfId="230" xr:uid="{00000000-0005-0000-0000-0000E5000000}"/>
    <cellStyle name="Heading 2 2" xfId="231" xr:uid="{00000000-0005-0000-0000-0000E6000000}"/>
    <cellStyle name="Heading 2 3" xfId="232" xr:uid="{00000000-0005-0000-0000-0000E7000000}"/>
    <cellStyle name="Heading 2 4" xfId="233" xr:uid="{00000000-0005-0000-0000-0000E8000000}"/>
    <cellStyle name="Heading 2 5" xfId="234" xr:uid="{00000000-0005-0000-0000-0000E9000000}"/>
    <cellStyle name="Heading 2 6" xfId="235" xr:uid="{00000000-0005-0000-0000-0000EA000000}"/>
    <cellStyle name="Heading 2 7" xfId="236" xr:uid="{00000000-0005-0000-0000-0000EB000000}"/>
    <cellStyle name="Heading 2 8" xfId="237" xr:uid="{00000000-0005-0000-0000-0000EC000000}"/>
    <cellStyle name="Heading 3 2" xfId="238" xr:uid="{00000000-0005-0000-0000-0000ED000000}"/>
    <cellStyle name="Heading 3 3" xfId="239" xr:uid="{00000000-0005-0000-0000-0000EE000000}"/>
    <cellStyle name="Heading 3 4" xfId="240" xr:uid="{00000000-0005-0000-0000-0000EF000000}"/>
    <cellStyle name="Heading 3 5" xfId="241" xr:uid="{00000000-0005-0000-0000-0000F0000000}"/>
    <cellStyle name="Heading 3 6" xfId="242" xr:uid="{00000000-0005-0000-0000-0000F1000000}"/>
    <cellStyle name="Heading 3 7" xfId="243" xr:uid="{00000000-0005-0000-0000-0000F2000000}"/>
    <cellStyle name="Heading 3 8" xfId="244" xr:uid="{00000000-0005-0000-0000-0000F3000000}"/>
    <cellStyle name="Heading 4 2" xfId="245" xr:uid="{00000000-0005-0000-0000-0000F4000000}"/>
    <cellStyle name="Heading 4 3" xfId="246" xr:uid="{00000000-0005-0000-0000-0000F5000000}"/>
    <cellStyle name="Heading 4 4" xfId="247" xr:uid="{00000000-0005-0000-0000-0000F6000000}"/>
    <cellStyle name="Heading 4 5" xfId="248" xr:uid="{00000000-0005-0000-0000-0000F7000000}"/>
    <cellStyle name="Heading 4 6" xfId="249" xr:uid="{00000000-0005-0000-0000-0000F8000000}"/>
    <cellStyle name="Heading 4 7" xfId="250" xr:uid="{00000000-0005-0000-0000-0000F9000000}"/>
    <cellStyle name="Heading 4 8" xfId="251" xr:uid="{00000000-0005-0000-0000-0000FA000000}"/>
    <cellStyle name="Hyperlink 2" xfId="252" xr:uid="{00000000-0005-0000-0000-0000FB000000}"/>
    <cellStyle name="Input 2" xfId="253" xr:uid="{00000000-0005-0000-0000-0000FC000000}"/>
    <cellStyle name="Input 3" xfId="254" xr:uid="{00000000-0005-0000-0000-0000FD000000}"/>
    <cellStyle name="Input 4" xfId="255" xr:uid="{00000000-0005-0000-0000-0000FE000000}"/>
    <cellStyle name="Input 5" xfId="256" xr:uid="{00000000-0005-0000-0000-0000FF000000}"/>
    <cellStyle name="Input 6" xfId="257" xr:uid="{00000000-0005-0000-0000-000000010000}"/>
    <cellStyle name="Input 7" xfId="258" xr:uid="{00000000-0005-0000-0000-000001010000}"/>
    <cellStyle name="Input 8" xfId="259" xr:uid="{00000000-0005-0000-0000-000002010000}"/>
    <cellStyle name="Linked Cell 2" xfId="260" xr:uid="{00000000-0005-0000-0000-000003010000}"/>
    <cellStyle name="Linked Cell 3" xfId="261" xr:uid="{00000000-0005-0000-0000-000004010000}"/>
    <cellStyle name="Linked Cell 4" xfId="262" xr:uid="{00000000-0005-0000-0000-000005010000}"/>
    <cellStyle name="Linked Cell 5" xfId="263" xr:uid="{00000000-0005-0000-0000-000006010000}"/>
    <cellStyle name="Linked Cell 6" xfId="264" xr:uid="{00000000-0005-0000-0000-000007010000}"/>
    <cellStyle name="Linked Cell 7" xfId="265" xr:uid="{00000000-0005-0000-0000-000008010000}"/>
    <cellStyle name="Linked Cell 8" xfId="266" xr:uid="{00000000-0005-0000-0000-000009010000}"/>
    <cellStyle name="Neutral 2" xfId="267" xr:uid="{00000000-0005-0000-0000-00000A010000}"/>
    <cellStyle name="Neutral 3" xfId="268" xr:uid="{00000000-0005-0000-0000-00000B010000}"/>
    <cellStyle name="Neutral 4" xfId="269" xr:uid="{00000000-0005-0000-0000-00000C010000}"/>
    <cellStyle name="Neutral 5" xfId="270" xr:uid="{00000000-0005-0000-0000-00000D010000}"/>
    <cellStyle name="Neutral 6" xfId="271" xr:uid="{00000000-0005-0000-0000-00000E010000}"/>
    <cellStyle name="Neutral 7" xfId="272" xr:uid="{00000000-0005-0000-0000-00000F010000}"/>
    <cellStyle name="Neutral 8" xfId="273" xr:uid="{00000000-0005-0000-0000-000010010000}"/>
    <cellStyle name="Normal" xfId="0" builtinId="0"/>
    <cellStyle name="Normal 2" xfId="274" xr:uid="{00000000-0005-0000-0000-000012010000}"/>
    <cellStyle name="Normal 2 2" xfId="275" xr:uid="{00000000-0005-0000-0000-000013010000}"/>
    <cellStyle name="Normal 2 3" xfId="276" xr:uid="{00000000-0005-0000-0000-000014010000}"/>
    <cellStyle name="Normal 2 4" xfId="277" xr:uid="{00000000-0005-0000-0000-000015010000}"/>
    <cellStyle name="Normal 2 5" xfId="278" xr:uid="{00000000-0005-0000-0000-000016010000}"/>
    <cellStyle name="Normal 2 6" xfId="279" xr:uid="{00000000-0005-0000-0000-000017010000}"/>
    <cellStyle name="Normal 2 7" xfId="280" xr:uid="{00000000-0005-0000-0000-000018010000}"/>
    <cellStyle name="Normal 2 8" xfId="281" xr:uid="{00000000-0005-0000-0000-000019010000}"/>
    <cellStyle name="Normal 3 2" xfId="282" xr:uid="{00000000-0005-0000-0000-00001A010000}"/>
    <cellStyle name="Normal 3 3" xfId="283" xr:uid="{00000000-0005-0000-0000-00001B010000}"/>
    <cellStyle name="Normal 3 4" xfId="284" xr:uid="{00000000-0005-0000-0000-00001C010000}"/>
    <cellStyle name="Normal 3 5" xfId="285" xr:uid="{00000000-0005-0000-0000-00001D010000}"/>
    <cellStyle name="Normal 3 6" xfId="286" xr:uid="{00000000-0005-0000-0000-00001E010000}"/>
    <cellStyle name="Normal 3 7" xfId="287" xr:uid="{00000000-0005-0000-0000-00001F010000}"/>
    <cellStyle name="Normal 3 8" xfId="288" xr:uid="{00000000-0005-0000-0000-000020010000}"/>
    <cellStyle name="Normal 4" xfId="289" xr:uid="{00000000-0005-0000-0000-000021010000}"/>
    <cellStyle name="Note 2" xfId="290" xr:uid="{00000000-0005-0000-0000-000022010000}"/>
    <cellStyle name="Note 3" xfId="291" xr:uid="{00000000-0005-0000-0000-000023010000}"/>
    <cellStyle name="Note 4" xfId="292" xr:uid="{00000000-0005-0000-0000-000024010000}"/>
    <cellStyle name="Note 5" xfId="293" xr:uid="{00000000-0005-0000-0000-000025010000}"/>
    <cellStyle name="Note 6" xfId="294" xr:uid="{00000000-0005-0000-0000-000026010000}"/>
    <cellStyle name="Note 7" xfId="295" xr:uid="{00000000-0005-0000-0000-000027010000}"/>
    <cellStyle name="Note 8" xfId="296" xr:uid="{00000000-0005-0000-0000-000028010000}"/>
    <cellStyle name="Output 2" xfId="297" xr:uid="{00000000-0005-0000-0000-000029010000}"/>
    <cellStyle name="Output 3" xfId="298" xr:uid="{00000000-0005-0000-0000-00002A010000}"/>
    <cellStyle name="Output 4" xfId="299" xr:uid="{00000000-0005-0000-0000-00002B010000}"/>
    <cellStyle name="Output 5" xfId="300" xr:uid="{00000000-0005-0000-0000-00002C010000}"/>
    <cellStyle name="Output 6" xfId="301" xr:uid="{00000000-0005-0000-0000-00002D010000}"/>
    <cellStyle name="Output 7" xfId="302" xr:uid="{00000000-0005-0000-0000-00002E010000}"/>
    <cellStyle name="Output 8" xfId="303" xr:uid="{00000000-0005-0000-0000-00002F010000}"/>
    <cellStyle name="Percent 2 2" xfId="304" xr:uid="{00000000-0005-0000-0000-000030010000}"/>
    <cellStyle name="Percent 2 3" xfId="305" xr:uid="{00000000-0005-0000-0000-000031010000}"/>
    <cellStyle name="Percent 2 4" xfId="306" xr:uid="{00000000-0005-0000-0000-000032010000}"/>
    <cellStyle name="Percent 2 5" xfId="307" xr:uid="{00000000-0005-0000-0000-000033010000}"/>
    <cellStyle name="Percent 2 6" xfId="308" xr:uid="{00000000-0005-0000-0000-000034010000}"/>
    <cellStyle name="Percent 2 7" xfId="309" xr:uid="{00000000-0005-0000-0000-000035010000}"/>
    <cellStyle name="Percent 2 8" xfId="310" xr:uid="{00000000-0005-0000-0000-000036010000}"/>
    <cellStyle name="Percent 3" xfId="311" xr:uid="{00000000-0005-0000-0000-000037010000}"/>
    <cellStyle name="Title 2" xfId="312" xr:uid="{00000000-0005-0000-0000-000038010000}"/>
    <cellStyle name="Title 3" xfId="313" xr:uid="{00000000-0005-0000-0000-000039010000}"/>
    <cellStyle name="Title 4" xfId="314" xr:uid="{00000000-0005-0000-0000-00003A010000}"/>
    <cellStyle name="Title 5" xfId="315" xr:uid="{00000000-0005-0000-0000-00003B010000}"/>
    <cellStyle name="Title 6" xfId="316" xr:uid="{00000000-0005-0000-0000-00003C010000}"/>
    <cellStyle name="Title 7" xfId="317" xr:uid="{00000000-0005-0000-0000-00003D010000}"/>
    <cellStyle name="Title 8" xfId="318" xr:uid="{00000000-0005-0000-0000-00003E010000}"/>
    <cellStyle name="Total 2" xfId="319" xr:uid="{00000000-0005-0000-0000-00003F010000}"/>
    <cellStyle name="Total 3" xfId="320" xr:uid="{00000000-0005-0000-0000-000040010000}"/>
    <cellStyle name="Total 4" xfId="321" xr:uid="{00000000-0005-0000-0000-000041010000}"/>
    <cellStyle name="Total 5" xfId="322" xr:uid="{00000000-0005-0000-0000-000042010000}"/>
    <cellStyle name="Total 6" xfId="323" xr:uid="{00000000-0005-0000-0000-000043010000}"/>
    <cellStyle name="Total 7" xfId="324" xr:uid="{00000000-0005-0000-0000-000044010000}"/>
    <cellStyle name="Total 8" xfId="325" xr:uid="{00000000-0005-0000-0000-000045010000}"/>
    <cellStyle name="Warning Text 2" xfId="326" xr:uid="{00000000-0005-0000-0000-000046010000}"/>
    <cellStyle name="Warning Text 3" xfId="327" xr:uid="{00000000-0005-0000-0000-000047010000}"/>
    <cellStyle name="Warning Text 4" xfId="328" xr:uid="{00000000-0005-0000-0000-000048010000}"/>
    <cellStyle name="Warning Text 5" xfId="329" xr:uid="{00000000-0005-0000-0000-000049010000}"/>
    <cellStyle name="Warning Text 6" xfId="330" xr:uid="{00000000-0005-0000-0000-00004A010000}"/>
    <cellStyle name="Warning Text 7" xfId="331" xr:uid="{00000000-0005-0000-0000-00004B010000}"/>
    <cellStyle name="Warning Text 8" xfId="332" xr:uid="{00000000-0005-0000-0000-00004C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190500</xdr:rowOff>
    </xdr:from>
    <xdr:to>
      <xdr:col>0</xdr:col>
      <xdr:colOff>5597525</xdr:colOff>
      <xdr:row>8</xdr:row>
      <xdr:rowOff>53975</xdr:rowOff>
    </xdr:to>
    <xdr:pic>
      <xdr:nvPicPr>
        <xdr:cNvPr id="34066" name="Picture 3">
          <a:extLst>
            <a:ext uri="{FF2B5EF4-FFF2-40B4-BE49-F238E27FC236}">
              <a16:creationId xmlns:a16="http://schemas.microsoft.com/office/drawing/2014/main" id="{00000000-0008-0000-0000-0000128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0"/>
          <a:ext cx="5543550" cy="319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91408</xdr:colOff>
      <xdr:row>11</xdr:row>
      <xdr:rowOff>0</xdr:rowOff>
    </xdr:from>
    <xdr:to>
      <xdr:col>6</xdr:col>
      <xdr:colOff>963184</xdr:colOff>
      <xdr:row>11</xdr:row>
      <xdr:rowOff>346581</xdr:rowOff>
    </xdr:to>
    <xdr:sp macro="[0]!Click_to_clear_NonLighting" textlink="">
      <xdr:nvSpPr>
        <xdr:cNvPr id="2" name="Rounded Rectangle 1">
          <a:extLst>
            <a:ext uri="{FF2B5EF4-FFF2-40B4-BE49-F238E27FC236}">
              <a16:creationId xmlns:a16="http://schemas.microsoft.com/office/drawing/2014/main" id="{00000000-0008-0000-0000-000002000000}"/>
            </a:ext>
          </a:extLst>
        </xdr:cNvPr>
        <xdr:cNvSpPr/>
      </xdr:nvSpPr>
      <xdr:spPr>
        <a:xfrm>
          <a:off x="10249140" y="4267200"/>
          <a:ext cx="2031070" cy="346581"/>
        </a:xfrm>
        <a:prstGeom prst="roundRect">
          <a:avLst/>
        </a:prstGeom>
        <a:solidFill>
          <a:srgbClr val="FBAA2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Arial" pitchFamily="34" charset="0"/>
              <a:cs typeface="Arial" pitchFamily="34" charset="0"/>
            </a:rPr>
            <a:t>Click</a:t>
          </a:r>
          <a:r>
            <a:rPr lang="en-US" sz="1100" b="1" baseline="0">
              <a:solidFill>
                <a:schemeClr val="tx1"/>
              </a:solidFill>
              <a:latin typeface="Arial" pitchFamily="34" charset="0"/>
              <a:cs typeface="Arial" pitchFamily="34" charset="0"/>
            </a:rPr>
            <a:t>  to Clear</a:t>
          </a:r>
          <a:endParaRPr lang="en-US" sz="1100" b="1">
            <a:solidFill>
              <a:schemeClr val="tx1"/>
            </a:solidFill>
            <a:latin typeface="Arial" pitchFamily="34" charset="0"/>
            <a:cs typeface="Arial" pitchFamily="34" charset="0"/>
          </a:endParaRPr>
        </a:p>
      </xdr:txBody>
    </xdr:sp>
    <xdr:clientData fLocksWithSheet="0"/>
  </xdr:twoCellAnchor>
  <xdr:twoCellAnchor>
    <xdr:from>
      <xdr:col>7</xdr:col>
      <xdr:colOff>31297</xdr:colOff>
      <xdr:row>11</xdr:row>
      <xdr:rowOff>0</xdr:rowOff>
    </xdr:from>
    <xdr:to>
      <xdr:col>7</xdr:col>
      <xdr:colOff>6041572</xdr:colOff>
      <xdr:row>11</xdr:row>
      <xdr:rowOff>359229</xdr:rowOff>
    </xdr:to>
    <xdr:sp macro="[0]!RoundedRectangle2_Click" textlink="">
      <xdr:nvSpPr>
        <xdr:cNvPr id="3" name="Rounded Rectangle 2">
          <a:extLst>
            <a:ext uri="{FF2B5EF4-FFF2-40B4-BE49-F238E27FC236}">
              <a16:creationId xmlns:a16="http://schemas.microsoft.com/office/drawing/2014/main" id="{00000000-0008-0000-0000-000003000000}"/>
            </a:ext>
          </a:extLst>
        </xdr:cNvPr>
        <xdr:cNvSpPr/>
      </xdr:nvSpPr>
      <xdr:spPr>
        <a:xfrm>
          <a:off x="12387943" y="4267200"/>
          <a:ext cx="6172200" cy="359229"/>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Click</a:t>
          </a:r>
          <a:r>
            <a:rPr lang="en-US" sz="1400" b="1" baseline="0">
              <a:solidFill>
                <a:sysClr val="windowText" lastClr="000000"/>
              </a:solidFill>
            </a:rPr>
            <a:t> to Clear Business Data</a:t>
          </a:r>
          <a:endParaRPr lang="en-US" sz="1400" b="1">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W308"/>
  <sheetViews>
    <sheetView showGridLines="0" showZeros="0" tabSelected="1" topLeftCell="A10" zoomScale="130" zoomScaleNormal="130" zoomScaleSheetLayoutView="50" workbookViewId="0">
      <selection activeCell="F15" sqref="F15"/>
    </sheetView>
  </sheetViews>
  <sheetFormatPr defaultColWidth="52.42578125" defaultRowHeight="12.75" x14ac:dyDescent="0.2"/>
  <cols>
    <col min="1" max="1" width="86.140625" style="35" bestFit="1" customWidth="1"/>
    <col min="2" max="2" width="17.7109375" style="84" customWidth="1"/>
    <col min="3" max="3" width="21" style="84" bestFit="1" customWidth="1"/>
    <col min="4" max="4" width="12.28515625" style="85" customWidth="1"/>
    <col min="5" max="5" width="11.140625" style="85" customWidth="1"/>
    <col min="6" max="6" width="16.28515625" style="36" customWidth="1"/>
    <col min="7" max="7" width="16.7109375" style="4" bestFit="1" customWidth="1"/>
    <col min="8" max="8" width="92.140625" style="3" customWidth="1"/>
    <col min="9" max="23" width="52.42578125" style="3"/>
    <col min="24" max="16384" width="52.42578125" style="4"/>
  </cols>
  <sheetData>
    <row r="1" spans="1:23" ht="31.9" customHeight="1" thickBot="1" x14ac:dyDescent="0.75">
      <c r="A1" s="2"/>
      <c r="B1" s="70"/>
      <c r="C1" s="70"/>
      <c r="D1" s="71"/>
      <c r="E1" s="66"/>
      <c r="F1" s="67"/>
      <c r="G1" s="88"/>
      <c r="H1" s="130" t="s">
        <v>130</v>
      </c>
      <c r="W1" s="4"/>
    </row>
    <row r="2" spans="1:23" ht="40.9" customHeight="1" thickBot="1" x14ac:dyDescent="0.65">
      <c r="A2" s="61"/>
      <c r="B2" s="154" t="s">
        <v>150</v>
      </c>
      <c r="C2" s="154"/>
      <c r="D2" s="155"/>
      <c r="E2" s="150"/>
      <c r="F2" s="151"/>
      <c r="G2" s="87"/>
      <c r="H2" s="131"/>
      <c r="W2" s="4"/>
    </row>
    <row r="3" spans="1:23" ht="22.15" customHeight="1" thickBot="1" x14ac:dyDescent="0.75">
      <c r="B3" s="72"/>
      <c r="C3" s="73"/>
      <c r="D3" s="74"/>
      <c r="E3" s="64"/>
      <c r="F3" s="62"/>
      <c r="G3" s="87"/>
      <c r="H3" s="135" t="s">
        <v>131</v>
      </c>
      <c r="W3" s="4"/>
    </row>
    <row r="4" spans="1:23" ht="40.9" customHeight="1" thickBot="1" x14ac:dyDescent="0.65">
      <c r="B4" s="158" t="s">
        <v>151</v>
      </c>
      <c r="C4" s="158"/>
      <c r="D4" s="158"/>
      <c r="E4" s="150"/>
      <c r="F4" s="151"/>
      <c r="G4" s="87"/>
      <c r="H4" s="131"/>
      <c r="K4" s="3">
        <v>4</v>
      </c>
      <c r="W4" s="4"/>
    </row>
    <row r="5" spans="1:23" ht="21" customHeight="1" thickBot="1" x14ac:dyDescent="0.65">
      <c r="B5" s="158"/>
      <c r="C5" s="158"/>
      <c r="D5" s="158"/>
      <c r="E5" s="74"/>
      <c r="F5" s="62"/>
      <c r="G5" s="87"/>
      <c r="H5" s="134" t="s">
        <v>132</v>
      </c>
      <c r="W5" s="4"/>
    </row>
    <row r="6" spans="1:23" ht="40.9" customHeight="1" thickBot="1" x14ac:dyDescent="0.65">
      <c r="B6" s="156" t="s">
        <v>152</v>
      </c>
      <c r="C6" s="156"/>
      <c r="D6" s="157"/>
      <c r="E6" s="152">
        <f>MAX(0,MIN(IF(F119="Eligible",0.7*E2-E4,0.5*E2-E4),IF(ISBLANK(F118),20000,55000)))</f>
        <v>0</v>
      </c>
      <c r="F6" s="153"/>
      <c r="G6" s="87"/>
      <c r="H6" s="132"/>
      <c r="W6" s="4"/>
    </row>
    <row r="7" spans="1:23" ht="21.75" customHeight="1" thickBot="1" x14ac:dyDescent="0.25">
      <c r="A7" s="4"/>
      <c r="B7" s="164"/>
      <c r="C7" s="164"/>
      <c r="D7" s="164"/>
      <c r="E7" s="164"/>
      <c r="F7" s="164"/>
      <c r="G7" s="164"/>
      <c r="H7" s="136" t="s">
        <v>133</v>
      </c>
      <c r="W7" s="4"/>
    </row>
    <row r="8" spans="1:23" s="64" customFormat="1" ht="45" customHeight="1" thickBot="1" x14ac:dyDescent="0.65">
      <c r="A8" s="159" t="s">
        <v>155</v>
      </c>
      <c r="B8" s="160" t="s">
        <v>135</v>
      </c>
      <c r="C8" s="160"/>
      <c r="D8" s="161"/>
      <c r="E8" s="152">
        <f>G120</f>
        <v>0</v>
      </c>
      <c r="F8" s="153"/>
      <c r="G8" s="87"/>
      <c r="H8" s="133"/>
      <c r="I8" s="69"/>
      <c r="J8" s="69"/>
      <c r="K8" s="69"/>
      <c r="L8" s="69"/>
      <c r="M8" s="69"/>
      <c r="N8" s="69"/>
      <c r="O8" s="69"/>
      <c r="P8" s="69"/>
      <c r="Q8" s="69"/>
      <c r="R8" s="69"/>
      <c r="S8" s="69"/>
      <c r="T8" s="69"/>
      <c r="U8" s="69"/>
      <c r="V8" s="69"/>
    </row>
    <row r="9" spans="1:23" s="64" customFormat="1" ht="21" customHeight="1" thickBot="1" x14ac:dyDescent="0.25">
      <c r="A9" s="159"/>
      <c r="H9" s="134" t="s">
        <v>134</v>
      </c>
      <c r="I9" s="69"/>
      <c r="J9" s="69"/>
      <c r="K9" s="69"/>
      <c r="L9" s="69"/>
      <c r="M9" s="69"/>
      <c r="N9" s="69"/>
      <c r="O9" s="69"/>
      <c r="P9" s="69"/>
      <c r="Q9" s="69"/>
      <c r="R9" s="69"/>
      <c r="S9" s="69"/>
      <c r="T9" s="69"/>
      <c r="U9" s="69"/>
      <c r="V9" s="69"/>
    </row>
    <row r="10" spans="1:23" s="64" customFormat="1" ht="40.9" customHeight="1" thickBot="1" x14ac:dyDescent="0.25">
      <c r="A10" s="159"/>
      <c r="H10" s="132"/>
      <c r="I10" s="69"/>
      <c r="J10" s="69"/>
      <c r="K10" s="69"/>
      <c r="L10" s="69"/>
      <c r="M10" s="69"/>
      <c r="N10" s="69"/>
      <c r="O10" s="69"/>
      <c r="P10" s="69"/>
      <c r="Q10" s="69"/>
      <c r="R10" s="69"/>
      <c r="S10" s="69"/>
      <c r="T10" s="69"/>
      <c r="U10" s="69"/>
      <c r="V10" s="69"/>
    </row>
    <row r="11" spans="1:23" s="64" customFormat="1" ht="10.9" customHeight="1" x14ac:dyDescent="0.7">
      <c r="A11" s="159"/>
      <c r="B11" s="129"/>
      <c r="C11" s="73"/>
      <c r="D11" s="74"/>
      <c r="E11" s="74"/>
      <c r="F11" s="62"/>
      <c r="G11" s="87"/>
      <c r="H11" s="63"/>
      <c r="I11" s="69"/>
      <c r="J11" s="69"/>
      <c r="K11" s="69"/>
      <c r="L11" s="69"/>
      <c r="M11" s="69"/>
      <c r="N11" s="69"/>
      <c r="O11" s="69"/>
      <c r="P11" s="69"/>
      <c r="Q11" s="69"/>
      <c r="R11" s="69"/>
      <c r="S11" s="69"/>
      <c r="T11" s="69"/>
      <c r="U11" s="69"/>
      <c r="V11" s="69"/>
    </row>
    <row r="12" spans="1:23" s="64" customFormat="1" ht="36.6" customHeight="1" thickBot="1" x14ac:dyDescent="0.75">
      <c r="A12" s="159"/>
      <c r="B12" s="65"/>
      <c r="C12" s="75"/>
      <c r="D12" s="76"/>
      <c r="E12" s="76"/>
      <c r="F12" s="5"/>
      <c r="G12" s="89"/>
      <c r="H12" s="6"/>
      <c r="I12" s="69"/>
      <c r="J12" s="69"/>
      <c r="K12" s="69"/>
      <c r="L12" s="69"/>
      <c r="M12" s="69"/>
      <c r="N12" s="69"/>
      <c r="O12" s="69"/>
      <c r="P12" s="69"/>
      <c r="Q12" s="69"/>
      <c r="R12" s="69"/>
      <c r="S12" s="69"/>
      <c r="T12" s="69"/>
      <c r="U12" s="69"/>
      <c r="V12" s="69"/>
    </row>
    <row r="13" spans="1:23" s="10" customFormat="1" ht="45" customHeight="1" thickBot="1" x14ac:dyDescent="0.25">
      <c r="A13" s="7" t="s">
        <v>36</v>
      </c>
      <c r="B13" s="77" t="s">
        <v>52</v>
      </c>
      <c r="C13" s="78" t="s">
        <v>107</v>
      </c>
      <c r="D13" s="78" t="s">
        <v>136</v>
      </c>
      <c r="E13" s="78" t="s">
        <v>98</v>
      </c>
      <c r="F13" s="8" t="s">
        <v>138</v>
      </c>
      <c r="G13" s="9" t="s">
        <v>137</v>
      </c>
      <c r="H13" s="8" t="s">
        <v>129</v>
      </c>
      <c r="I13" s="3"/>
      <c r="J13" s="3"/>
      <c r="K13" s="3"/>
      <c r="L13" s="3"/>
      <c r="M13" s="3"/>
      <c r="N13" s="3"/>
      <c r="O13" s="3"/>
      <c r="P13" s="3"/>
      <c r="Q13" s="3"/>
      <c r="R13" s="3"/>
      <c r="S13" s="3"/>
      <c r="T13" s="3"/>
      <c r="U13" s="3"/>
      <c r="V13" s="3"/>
      <c r="W13" s="3"/>
    </row>
    <row r="14" spans="1:23" s="10" customFormat="1" ht="13.5" thickBot="1" x14ac:dyDescent="0.25">
      <c r="A14" s="17" t="s">
        <v>163</v>
      </c>
      <c r="B14" s="21"/>
      <c r="C14" s="21"/>
      <c r="D14" s="21"/>
      <c r="E14" s="21"/>
      <c r="F14" s="12"/>
      <c r="G14" s="21"/>
      <c r="H14" s="18"/>
      <c r="I14" s="3"/>
      <c r="J14" s="3"/>
      <c r="K14" s="3"/>
      <c r="L14" s="3"/>
      <c r="M14" s="3"/>
      <c r="N14" s="3"/>
      <c r="O14" s="3"/>
      <c r="P14" s="3"/>
      <c r="Q14" s="3"/>
      <c r="R14" s="3"/>
      <c r="S14" s="3"/>
      <c r="T14" s="3"/>
      <c r="U14" s="3"/>
      <c r="V14" s="3"/>
      <c r="W14" s="3"/>
    </row>
    <row r="15" spans="1:23" s="14" customFormat="1" ht="26.25" thickBot="1" x14ac:dyDescent="0.25">
      <c r="A15" s="91" t="s">
        <v>161</v>
      </c>
      <c r="B15" s="44"/>
      <c r="C15" s="40" t="s">
        <v>162</v>
      </c>
      <c r="D15" s="81">
        <v>500</v>
      </c>
      <c r="E15" s="41" t="s">
        <v>54</v>
      </c>
      <c r="F15" s="95"/>
      <c r="G15" s="103">
        <f>F15*D15</f>
        <v>0</v>
      </c>
      <c r="H15" s="94" t="s">
        <v>159</v>
      </c>
      <c r="I15" s="13"/>
      <c r="J15" s="13"/>
      <c r="K15" s="13"/>
      <c r="L15" s="13"/>
      <c r="M15" s="13"/>
      <c r="N15" s="13"/>
      <c r="O15" s="13"/>
      <c r="P15" s="13"/>
      <c r="Q15" s="13"/>
      <c r="R15" s="13"/>
      <c r="S15" s="13"/>
      <c r="T15" s="13"/>
      <c r="U15" s="13"/>
      <c r="V15" s="13"/>
      <c r="W15" s="13"/>
    </row>
    <row r="16" spans="1:23" s="10" customFormat="1" ht="13.5" thickBot="1" x14ac:dyDescent="0.25">
      <c r="A16" s="17" t="s">
        <v>144</v>
      </c>
      <c r="B16" s="21"/>
      <c r="C16" s="21"/>
      <c r="D16" s="21"/>
      <c r="E16" s="21"/>
      <c r="F16" s="12"/>
      <c r="G16" s="21"/>
      <c r="H16" s="18"/>
      <c r="I16" s="3"/>
      <c r="J16" s="3"/>
      <c r="K16" s="3"/>
      <c r="L16" s="3"/>
      <c r="M16" s="3"/>
      <c r="N16" s="3"/>
      <c r="O16" s="3"/>
      <c r="P16" s="3"/>
      <c r="Q16" s="3"/>
      <c r="R16" s="3"/>
      <c r="S16" s="3"/>
      <c r="T16" s="3"/>
      <c r="U16" s="3"/>
      <c r="V16" s="3"/>
      <c r="W16" s="3"/>
    </row>
    <row r="17" spans="1:23" s="14" customFormat="1" ht="26.25" thickBot="1" x14ac:dyDescent="0.25">
      <c r="A17" s="91" t="s">
        <v>144</v>
      </c>
      <c r="B17" s="44">
        <v>4246</v>
      </c>
      <c r="C17" s="40" t="s">
        <v>94</v>
      </c>
      <c r="D17" s="81">
        <v>500</v>
      </c>
      <c r="E17" s="41" t="s">
        <v>54</v>
      </c>
      <c r="F17" s="95"/>
      <c r="G17" s="103">
        <f>F17*D17</f>
        <v>0</v>
      </c>
      <c r="H17" s="94" t="s">
        <v>145</v>
      </c>
      <c r="I17" s="13"/>
      <c r="J17" s="13"/>
      <c r="K17" s="13"/>
      <c r="L17" s="13"/>
      <c r="M17" s="13"/>
      <c r="N17" s="13"/>
      <c r="O17" s="13"/>
      <c r="P17" s="13"/>
      <c r="Q17" s="13"/>
      <c r="R17" s="13"/>
      <c r="S17" s="13"/>
      <c r="T17" s="13"/>
      <c r="U17" s="13"/>
      <c r="V17" s="13"/>
      <c r="W17" s="13"/>
    </row>
    <row r="18" spans="1:23" s="10" customFormat="1" ht="13.5" hidden="1" thickBot="1" x14ac:dyDescent="0.25">
      <c r="A18" s="17" t="s">
        <v>58</v>
      </c>
      <c r="B18" s="21"/>
      <c r="C18" s="21"/>
      <c r="D18" s="21"/>
      <c r="E18" s="21"/>
      <c r="F18" s="12"/>
      <c r="G18" s="21"/>
      <c r="H18" s="18"/>
      <c r="I18" s="3"/>
      <c r="J18" s="3"/>
      <c r="K18" s="3"/>
      <c r="L18" s="3"/>
      <c r="M18" s="3"/>
      <c r="N18" s="3"/>
      <c r="O18" s="3"/>
      <c r="P18" s="3"/>
      <c r="Q18" s="3"/>
      <c r="R18" s="3"/>
      <c r="S18" s="3"/>
      <c r="T18" s="3"/>
      <c r="U18" s="3"/>
      <c r="V18" s="3"/>
      <c r="W18" s="3"/>
    </row>
    <row r="19" spans="1:23" s="10" customFormat="1" ht="13.5" hidden="1" thickBot="1" x14ac:dyDescent="0.25">
      <c r="A19" s="25"/>
      <c r="B19" s="60"/>
      <c r="C19" s="60"/>
      <c r="D19" s="60"/>
      <c r="E19" s="60"/>
      <c r="F19" s="26"/>
      <c r="G19" s="86"/>
      <c r="H19" s="27"/>
      <c r="I19" s="3"/>
      <c r="J19" s="3"/>
      <c r="K19" s="3"/>
      <c r="L19" s="3"/>
      <c r="M19" s="3"/>
      <c r="N19" s="3"/>
      <c r="O19" s="3"/>
      <c r="P19" s="3"/>
      <c r="Q19" s="3"/>
      <c r="R19" s="3"/>
      <c r="S19" s="3"/>
      <c r="T19" s="3"/>
      <c r="U19" s="3"/>
      <c r="V19" s="3"/>
      <c r="W19" s="3"/>
    </row>
    <row r="20" spans="1:23" s="10" customFormat="1" ht="85.15" hidden="1" customHeight="1" x14ac:dyDescent="0.2">
      <c r="A20" s="91" t="s">
        <v>97</v>
      </c>
      <c r="B20" s="42">
        <v>968</v>
      </c>
      <c r="C20" s="42" t="s">
        <v>95</v>
      </c>
      <c r="D20" s="79">
        <v>1000</v>
      </c>
      <c r="E20" s="80" t="s">
        <v>104</v>
      </c>
      <c r="F20" s="39"/>
      <c r="G20" s="103">
        <f>F20*D20</f>
        <v>0</v>
      </c>
      <c r="H20" s="92" t="s">
        <v>113</v>
      </c>
      <c r="I20" s="3"/>
      <c r="J20" s="3"/>
      <c r="K20" s="3"/>
      <c r="L20" s="3"/>
      <c r="M20" s="3"/>
      <c r="N20" s="3"/>
      <c r="O20" s="3"/>
      <c r="P20" s="3"/>
      <c r="Q20" s="3"/>
      <c r="R20" s="3"/>
      <c r="S20" s="3"/>
      <c r="T20" s="3"/>
      <c r="U20" s="3"/>
      <c r="V20" s="3"/>
      <c r="W20" s="3"/>
    </row>
    <row r="21" spans="1:23" s="10" customFormat="1" ht="13.5" hidden="1" thickBot="1" x14ac:dyDescent="0.25">
      <c r="A21" s="25"/>
      <c r="B21" s="60"/>
      <c r="C21" s="60"/>
      <c r="D21" s="60"/>
      <c r="E21" s="60"/>
      <c r="F21" s="26"/>
      <c r="G21" s="104"/>
      <c r="H21" s="27"/>
      <c r="I21" s="3"/>
      <c r="J21" s="3"/>
      <c r="K21" s="3"/>
      <c r="L21" s="3"/>
      <c r="M21" s="3"/>
      <c r="N21" s="3"/>
      <c r="O21" s="3"/>
      <c r="P21" s="3"/>
      <c r="Q21" s="3"/>
      <c r="R21" s="3"/>
      <c r="S21" s="3"/>
      <c r="T21" s="3"/>
      <c r="U21" s="3"/>
      <c r="V21" s="3"/>
      <c r="W21" s="3"/>
    </row>
    <row r="22" spans="1:23" s="14" customFormat="1" ht="88.15" hidden="1" customHeight="1" thickBot="1" x14ac:dyDescent="0.25">
      <c r="A22" s="91" t="s">
        <v>96</v>
      </c>
      <c r="B22" s="44">
        <v>350</v>
      </c>
      <c r="C22" s="40" t="s">
        <v>94</v>
      </c>
      <c r="D22" s="81">
        <v>100</v>
      </c>
      <c r="E22" s="41" t="s">
        <v>74</v>
      </c>
      <c r="F22" s="95"/>
      <c r="G22" s="103">
        <f>F22*D22</f>
        <v>0</v>
      </c>
      <c r="H22" s="94" t="s">
        <v>114</v>
      </c>
      <c r="I22" s="13"/>
      <c r="J22" s="13"/>
      <c r="K22" s="13"/>
      <c r="L22" s="13"/>
      <c r="M22" s="13"/>
      <c r="N22" s="13"/>
      <c r="O22" s="13"/>
      <c r="P22" s="13"/>
      <c r="Q22" s="13"/>
      <c r="R22" s="13"/>
      <c r="S22" s="13"/>
      <c r="T22" s="13"/>
      <c r="U22" s="13"/>
      <c r="V22" s="13"/>
      <c r="W22" s="13"/>
    </row>
    <row r="23" spans="1:23" s="10" customFormat="1" ht="13.5" thickBot="1" x14ac:dyDescent="0.25">
      <c r="A23" s="17" t="s">
        <v>44</v>
      </c>
      <c r="B23" s="21"/>
      <c r="C23" s="21"/>
      <c r="D23" s="21"/>
      <c r="E23" s="21"/>
      <c r="F23" s="12"/>
      <c r="G23" s="105"/>
      <c r="H23" s="18"/>
      <c r="I23" s="3"/>
      <c r="J23" s="3"/>
      <c r="K23" s="3"/>
      <c r="L23" s="3"/>
      <c r="M23" s="3"/>
      <c r="N23" s="3"/>
      <c r="O23" s="3"/>
      <c r="P23" s="3"/>
      <c r="Q23" s="3"/>
      <c r="R23" s="3"/>
      <c r="S23" s="3"/>
      <c r="T23" s="3"/>
      <c r="U23" s="3"/>
      <c r="V23" s="3"/>
      <c r="W23" s="3"/>
    </row>
    <row r="24" spans="1:23" s="14" customFormat="1" ht="80.45" customHeight="1" x14ac:dyDescent="0.2">
      <c r="A24" s="91" t="s">
        <v>13</v>
      </c>
      <c r="B24" s="42">
        <v>8</v>
      </c>
      <c r="C24" s="40" t="s">
        <v>45</v>
      </c>
      <c r="D24" s="81">
        <v>1.5</v>
      </c>
      <c r="E24" s="41" t="s">
        <v>57</v>
      </c>
      <c r="F24" s="95"/>
      <c r="G24" s="90">
        <f>F24*D24</f>
        <v>0</v>
      </c>
      <c r="H24" s="94" t="s">
        <v>115</v>
      </c>
      <c r="I24" s="13"/>
      <c r="J24" s="13"/>
      <c r="K24" s="13"/>
      <c r="L24" s="13"/>
      <c r="M24" s="13"/>
      <c r="N24" s="13"/>
      <c r="O24" s="13"/>
      <c r="P24" s="13"/>
      <c r="Q24" s="13"/>
      <c r="R24" s="13"/>
      <c r="S24" s="13"/>
      <c r="T24" s="13"/>
      <c r="U24" s="13"/>
      <c r="V24" s="13"/>
      <c r="W24" s="13"/>
    </row>
    <row r="25" spans="1:23" s="14" customFormat="1" ht="39" customHeight="1" x14ac:dyDescent="0.2">
      <c r="A25" s="91" t="s">
        <v>158</v>
      </c>
      <c r="B25" s="42"/>
      <c r="C25" s="40" t="s">
        <v>45</v>
      </c>
      <c r="D25" s="81">
        <v>0.32</v>
      </c>
      <c r="E25" s="41" t="s">
        <v>57</v>
      </c>
      <c r="F25" s="95"/>
      <c r="G25" s="90">
        <f t="shared" ref="G25:G60" si="0">F25*D25</f>
        <v>0</v>
      </c>
      <c r="H25" s="176" t="s">
        <v>160</v>
      </c>
      <c r="I25" s="13"/>
      <c r="J25" s="13"/>
      <c r="K25" s="13"/>
      <c r="L25" s="13"/>
      <c r="M25" s="13"/>
      <c r="N25" s="13"/>
      <c r="O25" s="13"/>
      <c r="P25" s="13"/>
      <c r="Q25" s="13"/>
      <c r="R25" s="13"/>
      <c r="S25" s="13"/>
      <c r="T25" s="13"/>
      <c r="U25" s="13"/>
      <c r="V25" s="13"/>
      <c r="W25" s="13"/>
    </row>
    <row r="26" spans="1:23" s="14" customFormat="1" ht="39" customHeight="1" x14ac:dyDescent="0.2">
      <c r="A26" s="91" t="s">
        <v>156</v>
      </c>
      <c r="B26" s="42"/>
      <c r="C26" s="40" t="s">
        <v>45</v>
      </c>
      <c r="D26" s="81">
        <v>0.16</v>
      </c>
      <c r="E26" s="41" t="s">
        <v>57</v>
      </c>
      <c r="F26" s="95"/>
      <c r="G26" s="90">
        <f t="shared" si="0"/>
        <v>0</v>
      </c>
      <c r="H26" s="176"/>
      <c r="I26" s="13"/>
      <c r="J26" s="13"/>
      <c r="K26" s="13"/>
      <c r="L26" s="13"/>
      <c r="M26" s="13"/>
      <c r="N26" s="13"/>
      <c r="O26" s="13"/>
      <c r="P26" s="13"/>
      <c r="Q26" s="13"/>
      <c r="R26" s="13"/>
      <c r="S26" s="13"/>
      <c r="T26" s="13"/>
      <c r="U26" s="13"/>
      <c r="V26" s="13"/>
      <c r="W26" s="13"/>
    </row>
    <row r="27" spans="1:23" s="14" customFormat="1" ht="39" customHeight="1" thickBot="1" x14ac:dyDescent="0.25">
      <c r="A27" s="91" t="s">
        <v>157</v>
      </c>
      <c r="B27" s="42"/>
      <c r="C27" s="40" t="s">
        <v>45</v>
      </c>
      <c r="D27" s="81">
        <v>0.06</v>
      </c>
      <c r="E27" s="41" t="s">
        <v>57</v>
      </c>
      <c r="F27" s="95"/>
      <c r="G27" s="90">
        <f t="shared" si="0"/>
        <v>0</v>
      </c>
      <c r="H27" s="177"/>
      <c r="I27" s="13"/>
      <c r="J27" s="13"/>
      <c r="K27" s="13"/>
      <c r="L27" s="13"/>
      <c r="M27" s="13"/>
      <c r="N27" s="13"/>
      <c r="O27" s="13"/>
      <c r="P27" s="13"/>
      <c r="Q27" s="13"/>
      <c r="R27" s="13"/>
      <c r="S27" s="13"/>
      <c r="T27" s="13"/>
      <c r="U27" s="13"/>
      <c r="V27" s="13"/>
      <c r="W27" s="13"/>
    </row>
    <row r="28" spans="1:23" s="14" customFormat="1" ht="13.5" hidden="1" thickBot="1" x14ac:dyDescent="0.25">
      <c r="A28" s="11" t="s">
        <v>0</v>
      </c>
      <c r="B28" s="21"/>
      <c r="C28" s="21"/>
      <c r="D28" s="21"/>
      <c r="E28" s="21"/>
      <c r="F28" s="12"/>
      <c r="G28" s="90">
        <f t="shared" si="0"/>
        <v>0</v>
      </c>
      <c r="H28" s="18"/>
      <c r="I28" s="13"/>
      <c r="J28" s="13"/>
      <c r="K28" s="13"/>
      <c r="L28" s="13"/>
      <c r="M28" s="13"/>
      <c r="N28" s="13"/>
      <c r="O28" s="13"/>
      <c r="P28" s="13"/>
      <c r="Q28" s="13"/>
      <c r="R28" s="13"/>
      <c r="S28" s="13"/>
      <c r="T28" s="13"/>
      <c r="U28" s="13"/>
      <c r="V28" s="13"/>
      <c r="W28" s="13"/>
    </row>
    <row r="29" spans="1:23" s="10" customFormat="1" ht="15" hidden="1" customHeight="1" x14ac:dyDescent="0.25">
      <c r="A29" s="96" t="s">
        <v>7</v>
      </c>
      <c r="B29" s="97">
        <v>3077</v>
      </c>
      <c r="C29" s="40" t="s">
        <v>94</v>
      </c>
      <c r="D29" s="80">
        <v>3700</v>
      </c>
      <c r="E29" s="41" t="s">
        <v>54</v>
      </c>
      <c r="F29" s="39"/>
      <c r="G29" s="90">
        <f t="shared" si="0"/>
        <v>0</v>
      </c>
      <c r="H29" s="168" t="s">
        <v>116</v>
      </c>
      <c r="I29" s="3"/>
      <c r="J29" s="3"/>
      <c r="K29" s="3"/>
      <c r="L29" s="3"/>
      <c r="M29" s="3"/>
      <c r="N29" s="3"/>
      <c r="O29" s="3"/>
      <c r="P29" s="3"/>
      <c r="Q29" s="3"/>
      <c r="R29" s="3"/>
      <c r="S29" s="3"/>
      <c r="T29" s="3"/>
      <c r="U29" s="3"/>
      <c r="V29" s="3"/>
      <c r="W29" s="3"/>
    </row>
    <row r="30" spans="1:23" s="10" customFormat="1" ht="15" hidden="1" customHeight="1" x14ac:dyDescent="0.25">
      <c r="A30" s="98" t="s">
        <v>8</v>
      </c>
      <c r="B30" s="97">
        <v>4528</v>
      </c>
      <c r="C30" s="40" t="s">
        <v>94</v>
      </c>
      <c r="D30" s="80">
        <v>4160</v>
      </c>
      <c r="E30" s="41" t="s">
        <v>54</v>
      </c>
      <c r="F30" s="95"/>
      <c r="G30" s="90">
        <f t="shared" si="0"/>
        <v>0</v>
      </c>
      <c r="H30" s="169"/>
      <c r="I30" s="3"/>
      <c r="J30" s="3"/>
      <c r="K30" s="3"/>
      <c r="L30" s="3"/>
      <c r="M30" s="3"/>
      <c r="N30" s="3"/>
      <c r="O30" s="3"/>
      <c r="P30" s="3"/>
      <c r="Q30" s="3"/>
      <c r="R30" s="3"/>
      <c r="S30" s="3"/>
      <c r="T30" s="3"/>
      <c r="U30" s="3"/>
      <c r="V30" s="3"/>
      <c r="W30" s="3"/>
    </row>
    <row r="31" spans="1:23" s="10" customFormat="1" ht="15" hidden="1" customHeight="1" x14ac:dyDescent="0.25">
      <c r="A31" s="98" t="s">
        <v>9</v>
      </c>
      <c r="B31" s="97">
        <v>6038</v>
      </c>
      <c r="C31" s="40" t="s">
        <v>94</v>
      </c>
      <c r="D31" s="80">
        <v>4620</v>
      </c>
      <c r="E31" s="41" t="s">
        <v>54</v>
      </c>
      <c r="F31" s="95"/>
      <c r="G31" s="90">
        <f t="shared" si="0"/>
        <v>0</v>
      </c>
      <c r="H31" s="169"/>
      <c r="I31" s="3"/>
      <c r="J31" s="3"/>
      <c r="K31" s="3"/>
      <c r="L31" s="3"/>
      <c r="M31" s="3"/>
      <c r="N31" s="3"/>
      <c r="O31" s="3"/>
      <c r="P31" s="3"/>
      <c r="Q31" s="3"/>
      <c r="R31" s="3"/>
      <c r="S31" s="3"/>
      <c r="T31" s="3"/>
      <c r="U31" s="3"/>
      <c r="V31" s="3"/>
      <c r="W31" s="3"/>
    </row>
    <row r="32" spans="1:23" s="10" customFormat="1" ht="15" hidden="1" customHeight="1" x14ac:dyDescent="0.25">
      <c r="A32" s="98" t="s">
        <v>10</v>
      </c>
      <c r="B32" s="97">
        <v>7481</v>
      </c>
      <c r="C32" s="40" t="s">
        <v>94</v>
      </c>
      <c r="D32" s="80">
        <v>5080</v>
      </c>
      <c r="E32" s="41" t="s">
        <v>54</v>
      </c>
      <c r="F32" s="95"/>
      <c r="G32" s="90">
        <f t="shared" si="0"/>
        <v>0</v>
      </c>
      <c r="H32" s="169"/>
      <c r="I32" s="3"/>
      <c r="J32" s="3"/>
      <c r="K32" s="3"/>
      <c r="L32" s="3"/>
      <c r="M32" s="3"/>
      <c r="N32" s="3"/>
      <c r="O32" s="3"/>
      <c r="P32" s="3"/>
      <c r="Q32" s="3"/>
      <c r="R32" s="3"/>
      <c r="S32" s="3"/>
      <c r="T32" s="3"/>
      <c r="U32" s="3"/>
      <c r="V32" s="3"/>
      <c r="W32" s="3"/>
    </row>
    <row r="33" spans="1:23" s="10" customFormat="1" ht="15" hidden="1" customHeight="1" x14ac:dyDescent="0.25">
      <c r="A33" s="98" t="s">
        <v>11</v>
      </c>
      <c r="B33" s="97">
        <v>8908</v>
      </c>
      <c r="C33" s="40" t="s">
        <v>94</v>
      </c>
      <c r="D33" s="80">
        <v>5550</v>
      </c>
      <c r="E33" s="41" t="s">
        <v>54</v>
      </c>
      <c r="F33" s="95"/>
      <c r="G33" s="90">
        <f t="shared" si="0"/>
        <v>0</v>
      </c>
      <c r="H33" s="169"/>
      <c r="I33" s="3"/>
      <c r="J33" s="3"/>
      <c r="K33" s="3"/>
      <c r="L33" s="3"/>
      <c r="M33" s="3"/>
      <c r="N33" s="3"/>
      <c r="O33" s="3"/>
      <c r="P33" s="3"/>
      <c r="Q33" s="3"/>
      <c r="R33" s="3"/>
      <c r="S33" s="3"/>
      <c r="T33" s="3"/>
      <c r="U33" s="3"/>
      <c r="V33" s="3"/>
      <c r="W33" s="3"/>
    </row>
    <row r="34" spans="1:23" s="10" customFormat="1" ht="15" hidden="1" customHeight="1" x14ac:dyDescent="0.25">
      <c r="A34" s="98" t="s">
        <v>12</v>
      </c>
      <c r="B34" s="97">
        <v>11788</v>
      </c>
      <c r="C34" s="40" t="s">
        <v>94</v>
      </c>
      <c r="D34" s="80">
        <v>6470</v>
      </c>
      <c r="E34" s="41" t="s">
        <v>54</v>
      </c>
      <c r="F34" s="95"/>
      <c r="G34" s="90">
        <f t="shared" si="0"/>
        <v>0</v>
      </c>
      <c r="H34" s="169"/>
      <c r="I34" s="3"/>
      <c r="J34" s="3"/>
      <c r="K34" s="3"/>
      <c r="L34" s="3"/>
      <c r="M34" s="3"/>
      <c r="N34" s="3"/>
      <c r="O34" s="3"/>
      <c r="P34" s="3"/>
      <c r="Q34" s="3"/>
      <c r="R34" s="3"/>
      <c r="S34" s="3"/>
      <c r="T34" s="3"/>
      <c r="U34" s="3"/>
      <c r="V34" s="3"/>
      <c r="W34" s="3"/>
    </row>
    <row r="35" spans="1:23" s="10" customFormat="1" ht="77.25" hidden="1" thickBot="1" x14ac:dyDescent="0.25">
      <c r="A35" s="99" t="s">
        <v>1</v>
      </c>
      <c r="B35" s="97">
        <v>553.15</v>
      </c>
      <c r="C35" s="40" t="s">
        <v>94</v>
      </c>
      <c r="D35" s="80">
        <v>24</v>
      </c>
      <c r="E35" s="41" t="s">
        <v>54</v>
      </c>
      <c r="F35" s="101"/>
      <c r="G35" s="90">
        <f t="shared" si="0"/>
        <v>0</v>
      </c>
      <c r="H35" s="100" t="s">
        <v>117</v>
      </c>
      <c r="I35" s="3"/>
      <c r="J35" s="3"/>
      <c r="K35" s="3"/>
      <c r="L35" s="3"/>
      <c r="M35" s="3"/>
      <c r="N35" s="3"/>
      <c r="O35" s="3"/>
      <c r="P35" s="3"/>
      <c r="Q35" s="3"/>
      <c r="R35" s="3"/>
      <c r="S35" s="3"/>
      <c r="T35" s="3"/>
      <c r="U35" s="3"/>
      <c r="V35" s="3"/>
      <c r="W35" s="3"/>
    </row>
    <row r="36" spans="1:23" s="14" customFormat="1" ht="13.5" hidden="1" thickBot="1" x14ac:dyDescent="0.25">
      <c r="A36" s="17" t="s">
        <v>67</v>
      </c>
      <c r="B36" s="21"/>
      <c r="C36" s="21"/>
      <c r="D36" s="21"/>
      <c r="E36" s="21"/>
      <c r="F36" s="12"/>
      <c r="G36" s="90">
        <f t="shared" si="0"/>
        <v>0</v>
      </c>
      <c r="H36" s="18"/>
      <c r="I36" s="13"/>
      <c r="J36" s="13"/>
      <c r="K36" s="13"/>
      <c r="L36" s="13"/>
      <c r="M36" s="13"/>
      <c r="N36" s="13"/>
      <c r="O36" s="13"/>
      <c r="P36" s="13"/>
      <c r="Q36" s="13"/>
      <c r="R36" s="13"/>
      <c r="S36" s="13"/>
      <c r="T36" s="13"/>
      <c r="U36" s="13"/>
      <c r="V36" s="13"/>
      <c r="W36" s="13"/>
    </row>
    <row r="37" spans="1:23" s="10" customFormat="1" ht="12.75" hidden="1" customHeight="1" x14ac:dyDescent="0.25">
      <c r="A37" s="19" t="s">
        <v>75</v>
      </c>
      <c r="B37" s="42">
        <v>1</v>
      </c>
      <c r="C37" s="42" t="s">
        <v>6</v>
      </c>
      <c r="D37" s="79">
        <v>90</v>
      </c>
      <c r="E37" s="41" t="s">
        <v>54</v>
      </c>
      <c r="F37" s="95"/>
      <c r="G37" s="90">
        <f t="shared" si="0"/>
        <v>0</v>
      </c>
      <c r="H37" s="168" t="s">
        <v>118</v>
      </c>
      <c r="I37" s="3"/>
      <c r="J37" s="3"/>
      <c r="K37" s="3"/>
      <c r="L37" s="3"/>
      <c r="M37" s="3"/>
      <c r="N37" s="3"/>
      <c r="O37" s="3"/>
      <c r="P37" s="3"/>
      <c r="Q37" s="3"/>
      <c r="R37" s="3"/>
      <c r="S37" s="3"/>
      <c r="T37" s="3"/>
      <c r="U37" s="3"/>
      <c r="V37" s="3"/>
      <c r="W37" s="3"/>
    </row>
    <row r="38" spans="1:23" s="10" customFormat="1" ht="13.5" hidden="1" thickBot="1" x14ac:dyDescent="0.25">
      <c r="A38" s="68" t="s">
        <v>76</v>
      </c>
      <c r="B38" s="42">
        <v>1</v>
      </c>
      <c r="C38" s="42" t="s">
        <v>6</v>
      </c>
      <c r="D38" s="80">
        <v>147</v>
      </c>
      <c r="E38" s="41" t="s">
        <v>54</v>
      </c>
      <c r="F38" s="95"/>
      <c r="G38" s="90">
        <f t="shared" si="0"/>
        <v>0</v>
      </c>
      <c r="H38" s="170"/>
      <c r="I38" s="3"/>
      <c r="J38" s="3"/>
      <c r="K38" s="3"/>
      <c r="L38" s="3"/>
      <c r="M38" s="3"/>
      <c r="N38" s="3"/>
      <c r="O38" s="3"/>
      <c r="P38" s="3"/>
      <c r="Q38" s="3"/>
      <c r="R38" s="3"/>
      <c r="S38" s="3"/>
      <c r="T38" s="3"/>
      <c r="U38" s="3"/>
      <c r="V38" s="3"/>
      <c r="W38" s="3"/>
    </row>
    <row r="39" spans="1:23" s="10" customFormat="1" ht="13.5" hidden="1" thickBot="1" x14ac:dyDescent="0.25">
      <c r="A39" s="68" t="s">
        <v>77</v>
      </c>
      <c r="B39" s="42">
        <v>1</v>
      </c>
      <c r="C39" s="42" t="s">
        <v>6</v>
      </c>
      <c r="D39" s="80">
        <v>200</v>
      </c>
      <c r="E39" s="41" t="s">
        <v>54</v>
      </c>
      <c r="F39" s="95"/>
      <c r="G39" s="90">
        <f t="shared" si="0"/>
        <v>0</v>
      </c>
      <c r="H39" s="170"/>
      <c r="I39" s="3"/>
      <c r="J39" s="3"/>
      <c r="K39" s="3"/>
      <c r="L39" s="3"/>
      <c r="M39" s="3"/>
      <c r="N39" s="3"/>
      <c r="O39" s="3"/>
      <c r="P39" s="3"/>
      <c r="Q39" s="3"/>
      <c r="R39" s="3"/>
      <c r="S39" s="3"/>
      <c r="T39" s="3"/>
      <c r="U39" s="3"/>
      <c r="V39" s="3"/>
      <c r="W39" s="3"/>
    </row>
    <row r="40" spans="1:23" ht="12.75" hidden="1" customHeight="1" x14ac:dyDescent="0.25">
      <c r="A40" s="68" t="s">
        <v>78</v>
      </c>
      <c r="B40" s="42">
        <v>1.5</v>
      </c>
      <c r="C40" s="42" t="s">
        <v>6</v>
      </c>
      <c r="D40" s="80">
        <v>335</v>
      </c>
      <c r="E40" s="41" t="s">
        <v>54</v>
      </c>
      <c r="F40" s="95"/>
      <c r="G40" s="90">
        <f t="shared" si="0"/>
        <v>0</v>
      </c>
      <c r="H40" s="170"/>
      <c r="W40" s="4"/>
    </row>
    <row r="41" spans="1:23" ht="13.5" hidden="1" thickBot="1" x14ac:dyDescent="0.25">
      <c r="A41" s="68" t="s">
        <v>79</v>
      </c>
      <c r="B41" s="42">
        <v>1.5</v>
      </c>
      <c r="C41" s="42" t="s">
        <v>6</v>
      </c>
      <c r="D41" s="80">
        <v>415</v>
      </c>
      <c r="E41" s="41" t="s">
        <v>54</v>
      </c>
      <c r="F41" s="95"/>
      <c r="G41" s="90">
        <f t="shared" si="0"/>
        <v>0</v>
      </c>
      <c r="H41" s="170"/>
      <c r="W41" s="4"/>
    </row>
    <row r="42" spans="1:23" ht="13.5" hidden="1" thickBot="1" x14ac:dyDescent="0.25">
      <c r="A42" s="82" t="s">
        <v>80</v>
      </c>
      <c r="B42" s="42">
        <v>2.5</v>
      </c>
      <c r="C42" s="42" t="s">
        <v>6</v>
      </c>
      <c r="D42" s="80">
        <v>340</v>
      </c>
      <c r="E42" s="41" t="s">
        <v>54</v>
      </c>
      <c r="F42" s="95"/>
      <c r="G42" s="90">
        <f t="shared" si="0"/>
        <v>0</v>
      </c>
      <c r="H42" s="170"/>
      <c r="W42" s="4"/>
    </row>
    <row r="43" spans="1:23" ht="13.5" hidden="1" thickBot="1" x14ac:dyDescent="0.25">
      <c r="A43" s="68" t="s">
        <v>81</v>
      </c>
      <c r="B43" s="42">
        <v>3</v>
      </c>
      <c r="C43" s="42" t="s">
        <v>6</v>
      </c>
      <c r="D43" s="80">
        <v>326</v>
      </c>
      <c r="E43" s="41" t="s">
        <v>54</v>
      </c>
      <c r="F43" s="95"/>
      <c r="G43" s="90">
        <f t="shared" si="0"/>
        <v>0</v>
      </c>
      <c r="H43" s="170"/>
      <c r="W43" s="4"/>
    </row>
    <row r="44" spans="1:23" ht="13.5" hidden="1" thickBot="1" x14ac:dyDescent="0.25">
      <c r="A44" s="68" t="s">
        <v>82</v>
      </c>
      <c r="B44" s="42">
        <v>4.5</v>
      </c>
      <c r="C44" s="42" t="s">
        <v>6</v>
      </c>
      <c r="D44" s="80">
        <v>191</v>
      </c>
      <c r="E44" s="41" t="s">
        <v>54</v>
      </c>
      <c r="F44" s="95"/>
      <c r="G44" s="90">
        <f t="shared" si="0"/>
        <v>0</v>
      </c>
      <c r="H44" s="170"/>
      <c r="W44" s="4"/>
    </row>
    <row r="45" spans="1:23" ht="13.5" hidden="1" thickBot="1" x14ac:dyDescent="0.25">
      <c r="A45" s="68" t="s">
        <v>83</v>
      </c>
      <c r="B45" s="42">
        <v>6</v>
      </c>
      <c r="C45" s="42" t="s">
        <v>6</v>
      </c>
      <c r="D45" s="80">
        <v>286</v>
      </c>
      <c r="E45" s="41" t="s">
        <v>54</v>
      </c>
      <c r="F45" s="95"/>
      <c r="G45" s="90">
        <f t="shared" si="0"/>
        <v>0</v>
      </c>
      <c r="H45" s="170"/>
      <c r="W45" s="4"/>
    </row>
    <row r="46" spans="1:23" ht="13.5" hidden="1" thickBot="1" x14ac:dyDescent="0.25">
      <c r="A46" s="68" t="s">
        <v>84</v>
      </c>
      <c r="B46" s="42">
        <v>7.5</v>
      </c>
      <c r="C46" s="42" t="s">
        <v>6</v>
      </c>
      <c r="D46" s="80">
        <v>532</v>
      </c>
      <c r="E46" s="41" t="s">
        <v>54</v>
      </c>
      <c r="F46" s="95"/>
      <c r="G46" s="90">
        <f t="shared" si="0"/>
        <v>0</v>
      </c>
      <c r="H46" s="170"/>
      <c r="W46" s="4"/>
    </row>
    <row r="47" spans="1:23" ht="13.5" hidden="1" thickBot="1" x14ac:dyDescent="0.25">
      <c r="A47" s="68" t="s">
        <v>85</v>
      </c>
      <c r="B47" s="42">
        <v>9</v>
      </c>
      <c r="C47" s="42" t="s">
        <v>6</v>
      </c>
      <c r="D47" s="80">
        <v>520</v>
      </c>
      <c r="E47" s="41" t="s">
        <v>54</v>
      </c>
      <c r="F47" s="95"/>
      <c r="G47" s="90">
        <f t="shared" si="0"/>
        <v>0</v>
      </c>
      <c r="H47" s="170"/>
      <c r="W47" s="4"/>
    </row>
    <row r="48" spans="1:23" ht="13.5" hidden="1" thickBot="1" x14ac:dyDescent="0.25">
      <c r="A48" s="82" t="s">
        <v>86</v>
      </c>
      <c r="B48" s="42">
        <v>12</v>
      </c>
      <c r="C48" s="42" t="s">
        <v>6</v>
      </c>
      <c r="D48" s="80">
        <v>1550</v>
      </c>
      <c r="E48" s="41" t="s">
        <v>54</v>
      </c>
      <c r="F48" s="95"/>
      <c r="G48" s="90">
        <f t="shared" si="0"/>
        <v>0</v>
      </c>
      <c r="H48" s="170"/>
      <c r="W48" s="4"/>
    </row>
    <row r="49" spans="1:23" ht="13.5" hidden="1" thickBot="1" x14ac:dyDescent="0.25">
      <c r="A49" s="68" t="s">
        <v>87</v>
      </c>
      <c r="B49" s="42">
        <v>14</v>
      </c>
      <c r="C49" s="42" t="s">
        <v>6</v>
      </c>
      <c r="D49" s="80">
        <v>1560</v>
      </c>
      <c r="E49" s="41" t="s">
        <v>54</v>
      </c>
      <c r="F49" s="95"/>
      <c r="G49" s="90">
        <f t="shared" si="0"/>
        <v>0</v>
      </c>
      <c r="H49" s="170"/>
      <c r="W49" s="4"/>
    </row>
    <row r="50" spans="1:23" ht="13.5" hidden="1" thickBot="1" x14ac:dyDescent="0.25">
      <c r="A50" s="68" t="s">
        <v>88</v>
      </c>
      <c r="B50" s="42">
        <v>16</v>
      </c>
      <c r="C50" s="42" t="s">
        <v>6</v>
      </c>
      <c r="D50" s="80">
        <v>1960</v>
      </c>
      <c r="E50" s="41" t="s">
        <v>54</v>
      </c>
      <c r="F50" s="95"/>
      <c r="G50" s="90">
        <f t="shared" si="0"/>
        <v>0</v>
      </c>
      <c r="H50" s="170"/>
      <c r="W50" s="4"/>
    </row>
    <row r="51" spans="1:23" ht="13.5" hidden="1" thickBot="1" x14ac:dyDescent="0.25">
      <c r="A51" s="68" t="s">
        <v>89</v>
      </c>
      <c r="B51" s="42">
        <v>18</v>
      </c>
      <c r="C51" s="42" t="s">
        <v>6</v>
      </c>
      <c r="D51" s="80">
        <v>2033</v>
      </c>
      <c r="E51" s="41" t="s">
        <v>54</v>
      </c>
      <c r="F51" s="95"/>
      <c r="G51" s="90">
        <f t="shared" si="0"/>
        <v>0</v>
      </c>
      <c r="H51" s="170"/>
      <c r="W51" s="4"/>
    </row>
    <row r="52" spans="1:23" ht="13.5" hidden="1" thickBot="1" x14ac:dyDescent="0.25">
      <c r="A52" s="68" t="s">
        <v>90</v>
      </c>
      <c r="B52" s="42">
        <v>20</v>
      </c>
      <c r="C52" s="42" t="s">
        <v>6</v>
      </c>
      <c r="D52" s="80">
        <v>1805</v>
      </c>
      <c r="E52" s="41" t="s">
        <v>54</v>
      </c>
      <c r="F52" s="95"/>
      <c r="G52" s="90">
        <f t="shared" si="0"/>
        <v>0</v>
      </c>
      <c r="H52" s="170"/>
      <c r="W52" s="4"/>
    </row>
    <row r="53" spans="1:23" ht="13.5" hidden="1" thickBot="1" x14ac:dyDescent="0.25">
      <c r="A53" s="19" t="s">
        <v>91</v>
      </c>
      <c r="B53" s="42">
        <v>23</v>
      </c>
      <c r="C53" s="42" t="s">
        <v>6</v>
      </c>
      <c r="D53" s="79">
        <v>1500</v>
      </c>
      <c r="E53" s="41" t="s">
        <v>54</v>
      </c>
      <c r="F53" s="95"/>
      <c r="G53" s="90">
        <f t="shared" si="0"/>
        <v>0</v>
      </c>
      <c r="H53" s="170"/>
      <c r="W53" s="4"/>
    </row>
    <row r="54" spans="1:23" ht="13.5" hidden="1" thickBot="1" x14ac:dyDescent="0.25">
      <c r="A54" s="19" t="s">
        <v>92</v>
      </c>
      <c r="B54" s="42">
        <v>25</v>
      </c>
      <c r="C54" s="42" t="s">
        <v>6</v>
      </c>
      <c r="D54" s="79">
        <v>1630</v>
      </c>
      <c r="E54" s="41" t="s">
        <v>54</v>
      </c>
      <c r="F54" s="95"/>
      <c r="G54" s="90">
        <f t="shared" si="0"/>
        <v>0</v>
      </c>
      <c r="H54" s="170"/>
      <c r="W54" s="4"/>
    </row>
    <row r="55" spans="1:23" ht="13.5" hidden="1" thickBot="1" x14ac:dyDescent="0.25">
      <c r="A55" s="19" t="s">
        <v>93</v>
      </c>
      <c r="B55" s="42">
        <v>30</v>
      </c>
      <c r="C55" s="42" t="s">
        <v>6</v>
      </c>
      <c r="D55" s="79">
        <v>4015</v>
      </c>
      <c r="E55" s="41" t="s">
        <v>54</v>
      </c>
      <c r="F55" s="95"/>
      <c r="G55" s="90">
        <f t="shared" si="0"/>
        <v>0</v>
      </c>
      <c r="H55" s="170"/>
      <c r="W55" s="4"/>
    </row>
    <row r="56" spans="1:23" ht="13.5" hidden="1" thickBot="1" x14ac:dyDescent="0.25">
      <c r="A56" s="30" t="s">
        <v>47</v>
      </c>
      <c r="B56" s="21"/>
      <c r="C56" s="21"/>
      <c r="D56" s="21"/>
      <c r="E56" s="21"/>
      <c r="F56" s="12" t="s">
        <v>103</v>
      </c>
      <c r="G56" s="90" t="e">
        <f t="shared" si="0"/>
        <v>#VALUE!</v>
      </c>
      <c r="H56" s="170"/>
      <c r="W56" s="4"/>
    </row>
    <row r="57" spans="1:23" ht="13.5" hidden="1" thickBot="1" x14ac:dyDescent="0.25">
      <c r="A57" s="29" t="s">
        <v>48</v>
      </c>
      <c r="B57" s="53">
        <v>0.5</v>
      </c>
      <c r="C57" s="42" t="s">
        <v>6</v>
      </c>
      <c r="D57" s="83">
        <v>78</v>
      </c>
      <c r="E57" s="43" t="s">
        <v>54</v>
      </c>
      <c r="F57" s="39"/>
      <c r="G57" s="90">
        <f t="shared" si="0"/>
        <v>0</v>
      </c>
      <c r="H57" s="170"/>
      <c r="W57" s="4"/>
    </row>
    <row r="58" spans="1:23" ht="13.5" hidden="1" thickBot="1" x14ac:dyDescent="0.25">
      <c r="A58" s="19" t="s">
        <v>49</v>
      </c>
      <c r="B58" s="54">
        <v>3</v>
      </c>
      <c r="C58" s="42" t="s">
        <v>6</v>
      </c>
      <c r="D58" s="79">
        <v>346</v>
      </c>
      <c r="E58" s="41" t="s">
        <v>54</v>
      </c>
      <c r="F58" s="102"/>
      <c r="G58" s="90">
        <f t="shared" si="0"/>
        <v>0</v>
      </c>
      <c r="H58" s="170"/>
      <c r="W58" s="4"/>
    </row>
    <row r="59" spans="1:23" s="10" customFormat="1" ht="13.5" hidden="1" thickBot="1" x14ac:dyDescent="0.25">
      <c r="A59" s="19" t="s">
        <v>50</v>
      </c>
      <c r="B59" s="54">
        <v>9</v>
      </c>
      <c r="C59" s="42" t="s">
        <v>6</v>
      </c>
      <c r="D59" s="79">
        <v>390</v>
      </c>
      <c r="E59" s="41" t="s">
        <v>54</v>
      </c>
      <c r="F59" s="95"/>
      <c r="G59" s="90">
        <f t="shared" si="0"/>
        <v>0</v>
      </c>
      <c r="H59" s="170"/>
      <c r="I59" s="3"/>
      <c r="J59" s="3"/>
      <c r="K59" s="3"/>
      <c r="L59" s="3"/>
      <c r="M59" s="3"/>
      <c r="N59" s="3"/>
      <c r="O59" s="3"/>
      <c r="P59" s="3"/>
      <c r="Q59" s="3"/>
      <c r="R59" s="3"/>
      <c r="S59" s="3"/>
      <c r="T59" s="3"/>
      <c r="U59" s="3"/>
      <c r="V59" s="3"/>
      <c r="W59" s="3"/>
    </row>
    <row r="60" spans="1:23" s="10" customFormat="1" ht="13.5" hidden="1" thickBot="1" x14ac:dyDescent="0.25">
      <c r="A60" s="28" t="s">
        <v>51</v>
      </c>
      <c r="B60" s="55">
        <v>25</v>
      </c>
      <c r="C60" s="42" t="s">
        <v>6</v>
      </c>
      <c r="D60" s="81">
        <v>2823</v>
      </c>
      <c r="E60" s="48" t="s">
        <v>54</v>
      </c>
      <c r="F60" s="101"/>
      <c r="G60" s="90">
        <f t="shared" si="0"/>
        <v>0</v>
      </c>
      <c r="H60" s="171"/>
      <c r="I60" s="3"/>
      <c r="J60" s="3"/>
      <c r="K60" s="3"/>
      <c r="L60" s="3"/>
      <c r="M60" s="3"/>
      <c r="N60" s="3"/>
      <c r="O60" s="3"/>
      <c r="P60" s="3"/>
      <c r="Q60" s="3"/>
      <c r="R60" s="3"/>
      <c r="S60" s="3"/>
      <c r="T60" s="3"/>
      <c r="U60" s="3"/>
      <c r="V60" s="3"/>
      <c r="W60" s="3"/>
    </row>
    <row r="61" spans="1:23" s="10" customFormat="1" ht="13.5" thickBot="1" x14ac:dyDescent="0.25">
      <c r="A61" s="17" t="s">
        <v>46</v>
      </c>
      <c r="B61" s="21"/>
      <c r="C61" s="21"/>
      <c r="D61" s="21"/>
      <c r="E61" s="21"/>
      <c r="F61" s="12"/>
      <c r="G61" s="105"/>
      <c r="H61" s="18"/>
      <c r="I61" s="3"/>
      <c r="J61" s="3"/>
      <c r="K61" s="3"/>
      <c r="L61" s="3"/>
      <c r="M61" s="3"/>
      <c r="N61" s="3"/>
      <c r="O61" s="3"/>
      <c r="P61" s="3"/>
      <c r="Q61" s="3"/>
      <c r="R61" s="3"/>
      <c r="S61" s="3"/>
      <c r="T61" s="3"/>
      <c r="U61" s="3"/>
      <c r="V61" s="3"/>
      <c r="W61" s="3"/>
    </row>
    <row r="62" spans="1:23" s="10" customFormat="1" x14ac:dyDescent="0.2">
      <c r="A62" s="15" t="s">
        <v>18</v>
      </c>
      <c r="B62" s="16">
        <v>1598</v>
      </c>
      <c r="C62" s="40" t="s">
        <v>94</v>
      </c>
      <c r="D62" s="45">
        <v>100</v>
      </c>
      <c r="E62" s="41" t="s">
        <v>54</v>
      </c>
      <c r="F62" s="39"/>
      <c r="G62" s="103">
        <f t="shared" ref="G62:G85" si="1">F62*D62</f>
        <v>0</v>
      </c>
      <c r="H62" s="168" t="s">
        <v>119</v>
      </c>
      <c r="I62" s="3"/>
      <c r="J62" s="3"/>
      <c r="K62" s="3"/>
      <c r="L62" s="3"/>
      <c r="M62" s="3"/>
      <c r="N62" s="3"/>
      <c r="O62" s="3"/>
      <c r="P62" s="3"/>
      <c r="Q62" s="3"/>
      <c r="R62" s="3"/>
      <c r="S62" s="3"/>
      <c r="T62" s="3"/>
      <c r="U62" s="3"/>
      <c r="V62" s="3"/>
      <c r="W62" s="3"/>
    </row>
    <row r="63" spans="1:23" s="10" customFormat="1" x14ac:dyDescent="0.2">
      <c r="A63" s="15" t="s">
        <v>19</v>
      </c>
      <c r="B63" s="16">
        <v>3777</v>
      </c>
      <c r="C63" s="40" t="s">
        <v>94</v>
      </c>
      <c r="D63" s="46">
        <v>100</v>
      </c>
      <c r="E63" s="41" t="s">
        <v>54</v>
      </c>
      <c r="F63" s="102"/>
      <c r="G63" s="108">
        <f t="shared" si="1"/>
        <v>0</v>
      </c>
      <c r="H63" s="169"/>
      <c r="I63" s="3"/>
      <c r="J63" s="3"/>
      <c r="K63" s="3"/>
      <c r="L63" s="3"/>
      <c r="M63" s="3"/>
      <c r="N63" s="3"/>
      <c r="O63" s="3"/>
      <c r="P63" s="3"/>
      <c r="Q63" s="3"/>
      <c r="R63" s="3"/>
      <c r="S63" s="3"/>
      <c r="T63" s="3"/>
      <c r="U63" s="3"/>
      <c r="V63" s="3"/>
      <c r="W63" s="3"/>
    </row>
    <row r="64" spans="1:23" s="10" customFormat="1" x14ac:dyDescent="0.2">
      <c r="A64" s="15" t="s">
        <v>20</v>
      </c>
      <c r="B64" s="16">
        <v>561</v>
      </c>
      <c r="C64" s="40" t="s">
        <v>94</v>
      </c>
      <c r="D64" s="46">
        <v>100</v>
      </c>
      <c r="E64" s="41" t="s">
        <v>54</v>
      </c>
      <c r="F64" s="102"/>
      <c r="G64" s="108">
        <f t="shared" si="1"/>
        <v>0</v>
      </c>
      <c r="H64" s="169"/>
      <c r="I64" s="3"/>
      <c r="J64" s="3"/>
      <c r="K64" s="3"/>
      <c r="L64" s="3"/>
      <c r="M64" s="3"/>
      <c r="N64" s="3"/>
      <c r="O64" s="3"/>
      <c r="P64" s="3"/>
      <c r="Q64" s="3"/>
      <c r="R64" s="3"/>
      <c r="S64" s="3"/>
      <c r="T64" s="3"/>
      <c r="U64" s="3"/>
      <c r="V64" s="3"/>
      <c r="W64" s="3"/>
    </row>
    <row r="65" spans="1:23" s="10" customFormat="1" x14ac:dyDescent="0.2">
      <c r="A65" s="15" t="s">
        <v>14</v>
      </c>
      <c r="B65" s="16">
        <v>4925</v>
      </c>
      <c r="C65" s="40" t="s">
        <v>94</v>
      </c>
      <c r="D65" s="46">
        <v>500</v>
      </c>
      <c r="E65" s="41" t="s">
        <v>54</v>
      </c>
      <c r="F65" s="102"/>
      <c r="G65" s="108">
        <f t="shared" si="1"/>
        <v>0</v>
      </c>
      <c r="H65" s="169"/>
      <c r="I65" s="3"/>
      <c r="J65" s="3"/>
      <c r="K65" s="3"/>
      <c r="L65" s="3"/>
      <c r="M65" s="3"/>
      <c r="N65" s="3"/>
      <c r="O65" s="3"/>
      <c r="P65" s="3"/>
      <c r="Q65" s="3"/>
      <c r="R65" s="3"/>
      <c r="S65" s="3"/>
      <c r="T65" s="3"/>
      <c r="U65" s="3"/>
      <c r="V65" s="3"/>
      <c r="W65" s="3"/>
    </row>
    <row r="66" spans="1:23" s="10" customFormat="1" x14ac:dyDescent="0.2">
      <c r="A66" s="15" t="s">
        <v>15</v>
      </c>
      <c r="B66" s="16">
        <v>15034</v>
      </c>
      <c r="C66" s="40" t="s">
        <v>94</v>
      </c>
      <c r="D66" s="46">
        <v>1000</v>
      </c>
      <c r="E66" s="41" t="s">
        <v>54</v>
      </c>
      <c r="F66" s="102"/>
      <c r="G66" s="108">
        <f t="shared" si="1"/>
        <v>0</v>
      </c>
      <c r="H66" s="169"/>
      <c r="I66" s="3"/>
      <c r="J66" s="3"/>
      <c r="K66" s="3"/>
      <c r="L66" s="3"/>
      <c r="M66" s="3"/>
      <c r="N66" s="3"/>
      <c r="O66" s="3"/>
      <c r="P66" s="3"/>
      <c r="Q66" s="3"/>
      <c r="R66" s="3"/>
      <c r="S66" s="3"/>
      <c r="T66" s="3"/>
      <c r="U66" s="3"/>
      <c r="V66" s="3"/>
      <c r="W66" s="3"/>
    </row>
    <row r="67" spans="1:23" s="10" customFormat="1" x14ac:dyDescent="0.2">
      <c r="A67" s="15" t="s">
        <v>16</v>
      </c>
      <c r="B67" s="16">
        <v>17365</v>
      </c>
      <c r="C67" s="40" t="s">
        <v>94</v>
      </c>
      <c r="D67" s="46">
        <v>1500</v>
      </c>
      <c r="E67" s="41" t="s">
        <v>54</v>
      </c>
      <c r="F67" s="102"/>
      <c r="G67" s="108">
        <f t="shared" si="1"/>
        <v>0</v>
      </c>
      <c r="H67" s="169"/>
      <c r="I67" s="3"/>
      <c r="J67" s="3"/>
      <c r="K67" s="3"/>
      <c r="L67" s="3"/>
      <c r="M67" s="3"/>
      <c r="N67" s="3"/>
      <c r="O67" s="3"/>
      <c r="P67" s="3"/>
      <c r="Q67" s="3"/>
      <c r="R67" s="3"/>
      <c r="S67" s="3"/>
      <c r="T67" s="3"/>
      <c r="U67" s="3"/>
      <c r="V67" s="3"/>
      <c r="W67" s="3"/>
    </row>
    <row r="68" spans="1:23" s="10" customFormat="1" x14ac:dyDescent="0.2">
      <c r="A68" s="15" t="s">
        <v>17</v>
      </c>
      <c r="B68" s="16">
        <v>29488</v>
      </c>
      <c r="C68" s="40" t="s">
        <v>94</v>
      </c>
      <c r="D68" s="46">
        <v>2000</v>
      </c>
      <c r="E68" s="41" t="s">
        <v>54</v>
      </c>
      <c r="F68" s="102"/>
      <c r="G68" s="108">
        <f t="shared" si="1"/>
        <v>0</v>
      </c>
      <c r="H68" s="169"/>
      <c r="I68" s="3"/>
      <c r="J68" s="3"/>
      <c r="K68" s="3"/>
      <c r="L68" s="3"/>
      <c r="M68" s="3"/>
      <c r="N68" s="3"/>
      <c r="O68" s="3"/>
      <c r="P68" s="3"/>
      <c r="Q68" s="3"/>
      <c r="R68" s="3"/>
      <c r="S68" s="3"/>
      <c r="T68" s="3"/>
      <c r="U68" s="3"/>
      <c r="V68" s="3"/>
      <c r="W68" s="3"/>
    </row>
    <row r="69" spans="1:23" s="10" customFormat="1" x14ac:dyDescent="0.2">
      <c r="A69" s="15" t="s">
        <v>59</v>
      </c>
      <c r="B69" s="16">
        <v>690</v>
      </c>
      <c r="C69" s="40" t="s">
        <v>94</v>
      </c>
      <c r="D69" s="46">
        <v>75</v>
      </c>
      <c r="E69" s="41" t="s">
        <v>54</v>
      </c>
      <c r="F69" s="102"/>
      <c r="G69" s="108">
        <f t="shared" si="1"/>
        <v>0</v>
      </c>
      <c r="H69" s="169"/>
      <c r="I69" s="3"/>
      <c r="J69" s="3"/>
      <c r="K69" s="3"/>
      <c r="L69" s="3"/>
      <c r="M69" s="3"/>
      <c r="N69" s="3"/>
      <c r="O69" s="3"/>
      <c r="P69" s="3"/>
      <c r="Q69" s="3"/>
      <c r="R69" s="3"/>
      <c r="S69" s="3"/>
      <c r="T69" s="3"/>
      <c r="U69" s="3"/>
      <c r="V69" s="3"/>
      <c r="W69" s="3"/>
    </row>
    <row r="70" spans="1:23" s="10" customFormat="1" x14ac:dyDescent="0.2">
      <c r="A70" s="15" t="s">
        <v>60</v>
      </c>
      <c r="B70" s="16">
        <v>787</v>
      </c>
      <c r="C70" s="40" t="s">
        <v>94</v>
      </c>
      <c r="D70" s="46">
        <v>100</v>
      </c>
      <c r="E70" s="41" t="s">
        <v>54</v>
      </c>
      <c r="F70" s="102"/>
      <c r="G70" s="108">
        <f t="shared" si="1"/>
        <v>0</v>
      </c>
      <c r="H70" s="169"/>
      <c r="I70" s="3"/>
      <c r="J70" s="3"/>
      <c r="K70" s="3"/>
      <c r="L70" s="3"/>
      <c r="M70" s="3"/>
      <c r="N70" s="3"/>
      <c r="O70" s="3"/>
      <c r="P70" s="3"/>
      <c r="Q70" s="3"/>
      <c r="R70" s="3"/>
      <c r="S70" s="3"/>
      <c r="T70" s="3"/>
      <c r="U70" s="3"/>
      <c r="V70" s="3"/>
      <c r="W70" s="3"/>
    </row>
    <row r="71" spans="1:23" s="10" customFormat="1" x14ac:dyDescent="0.2">
      <c r="A71" s="15" t="s">
        <v>61</v>
      </c>
      <c r="B71" s="16">
        <v>402</v>
      </c>
      <c r="C71" s="40" t="s">
        <v>94</v>
      </c>
      <c r="D71" s="46">
        <v>50</v>
      </c>
      <c r="E71" s="41" t="s">
        <v>54</v>
      </c>
      <c r="F71" s="102"/>
      <c r="G71" s="108">
        <f t="shared" si="1"/>
        <v>0</v>
      </c>
      <c r="H71" s="169"/>
      <c r="I71" s="3"/>
      <c r="J71" s="3"/>
      <c r="K71" s="3"/>
      <c r="L71" s="3"/>
      <c r="M71" s="3"/>
      <c r="N71" s="3"/>
      <c r="O71" s="3"/>
      <c r="P71" s="3"/>
      <c r="Q71" s="3"/>
      <c r="R71" s="3"/>
      <c r="S71" s="3"/>
      <c r="T71" s="3"/>
      <c r="U71" s="3"/>
      <c r="V71" s="3"/>
      <c r="W71" s="3"/>
    </row>
    <row r="72" spans="1:23" s="10" customFormat="1" x14ac:dyDescent="0.2">
      <c r="A72" s="15" t="s">
        <v>62</v>
      </c>
      <c r="B72" s="16">
        <v>871</v>
      </c>
      <c r="C72" s="40" t="s">
        <v>94</v>
      </c>
      <c r="D72" s="46">
        <v>100</v>
      </c>
      <c r="E72" s="41" t="s">
        <v>54</v>
      </c>
      <c r="F72" s="102"/>
      <c r="G72" s="108">
        <f t="shared" si="1"/>
        <v>0</v>
      </c>
      <c r="H72" s="169"/>
      <c r="I72" s="3"/>
      <c r="J72" s="3"/>
      <c r="K72" s="3"/>
      <c r="L72" s="3"/>
      <c r="M72" s="3"/>
      <c r="N72" s="3"/>
      <c r="O72" s="3"/>
      <c r="P72" s="3"/>
      <c r="Q72" s="3"/>
      <c r="R72" s="3"/>
      <c r="S72" s="3"/>
      <c r="T72" s="3"/>
      <c r="U72" s="3"/>
      <c r="V72" s="3"/>
      <c r="W72" s="3"/>
    </row>
    <row r="73" spans="1:23" s="10" customFormat="1" x14ac:dyDescent="0.2">
      <c r="A73" s="15" t="s">
        <v>63</v>
      </c>
      <c r="B73" s="16">
        <v>1986</v>
      </c>
      <c r="C73" s="40" t="s">
        <v>94</v>
      </c>
      <c r="D73" s="46">
        <v>150</v>
      </c>
      <c r="E73" s="41" t="s">
        <v>54</v>
      </c>
      <c r="F73" s="102"/>
      <c r="G73" s="108">
        <f t="shared" si="1"/>
        <v>0</v>
      </c>
      <c r="H73" s="169"/>
      <c r="I73" s="3"/>
      <c r="J73" s="3"/>
      <c r="K73" s="3"/>
      <c r="L73" s="3"/>
      <c r="M73" s="3"/>
      <c r="N73" s="3"/>
      <c r="O73" s="3"/>
      <c r="P73" s="3"/>
      <c r="Q73" s="3"/>
      <c r="R73" s="3"/>
      <c r="S73" s="3"/>
      <c r="T73" s="3"/>
      <c r="U73" s="3"/>
      <c r="V73" s="3"/>
      <c r="W73" s="3"/>
    </row>
    <row r="74" spans="1:23" s="10" customFormat="1" x14ac:dyDescent="0.2">
      <c r="A74" s="15" t="s">
        <v>64</v>
      </c>
      <c r="B74" s="16">
        <v>4782</v>
      </c>
      <c r="C74" s="40" t="s">
        <v>94</v>
      </c>
      <c r="D74" s="46">
        <v>300</v>
      </c>
      <c r="E74" s="41" t="s">
        <v>54</v>
      </c>
      <c r="F74" s="102"/>
      <c r="G74" s="108">
        <f t="shared" si="1"/>
        <v>0</v>
      </c>
      <c r="H74" s="169"/>
      <c r="I74" s="3"/>
      <c r="J74" s="3"/>
      <c r="K74" s="3"/>
      <c r="L74" s="3"/>
      <c r="M74" s="3"/>
      <c r="N74" s="3"/>
      <c r="O74" s="3"/>
      <c r="P74" s="3"/>
      <c r="Q74" s="3"/>
      <c r="R74" s="3"/>
      <c r="S74" s="3"/>
      <c r="T74" s="3"/>
      <c r="U74" s="3"/>
      <c r="V74" s="3"/>
      <c r="W74" s="3"/>
    </row>
    <row r="75" spans="1:23" s="10" customFormat="1" x14ac:dyDescent="0.2">
      <c r="A75" s="15" t="s">
        <v>65</v>
      </c>
      <c r="B75" s="16">
        <v>869</v>
      </c>
      <c r="C75" s="40" t="s">
        <v>94</v>
      </c>
      <c r="D75" s="46">
        <v>100</v>
      </c>
      <c r="E75" s="41" t="s">
        <v>54</v>
      </c>
      <c r="F75" s="102"/>
      <c r="G75" s="108">
        <f t="shared" si="1"/>
        <v>0</v>
      </c>
      <c r="H75" s="169"/>
      <c r="I75" s="3"/>
      <c r="J75" s="3"/>
      <c r="K75" s="3"/>
      <c r="L75" s="3"/>
      <c r="M75" s="3"/>
      <c r="N75" s="3"/>
      <c r="O75" s="3"/>
      <c r="P75" s="3"/>
      <c r="Q75" s="3"/>
      <c r="R75" s="3"/>
      <c r="S75" s="3"/>
      <c r="T75" s="3"/>
      <c r="U75" s="3"/>
      <c r="V75" s="3"/>
      <c r="W75" s="3"/>
    </row>
    <row r="76" spans="1:23" s="10" customFormat="1" x14ac:dyDescent="0.2">
      <c r="A76" s="15" t="s">
        <v>66</v>
      </c>
      <c r="B76" s="16">
        <v>2161</v>
      </c>
      <c r="C76" s="40" t="s">
        <v>94</v>
      </c>
      <c r="D76" s="46">
        <v>200</v>
      </c>
      <c r="E76" s="41" t="s">
        <v>54</v>
      </c>
      <c r="F76" s="102"/>
      <c r="G76" s="108">
        <f t="shared" si="1"/>
        <v>0</v>
      </c>
      <c r="H76" s="169"/>
      <c r="I76" s="3"/>
      <c r="J76" s="3"/>
      <c r="K76" s="3"/>
      <c r="L76" s="3"/>
      <c r="M76" s="3"/>
      <c r="N76" s="3"/>
      <c r="O76" s="3"/>
      <c r="P76" s="3"/>
      <c r="Q76" s="3"/>
      <c r="R76" s="3"/>
      <c r="S76" s="3"/>
      <c r="T76" s="3"/>
      <c r="U76" s="3"/>
      <c r="V76" s="3"/>
      <c r="W76" s="3"/>
    </row>
    <row r="77" spans="1:23" s="10" customFormat="1" x14ac:dyDescent="0.2">
      <c r="A77" s="15" t="s">
        <v>23</v>
      </c>
      <c r="B77" s="16">
        <v>5293</v>
      </c>
      <c r="C77" s="40" t="s">
        <v>94</v>
      </c>
      <c r="D77" s="46">
        <v>500</v>
      </c>
      <c r="E77" s="41" t="s">
        <v>54</v>
      </c>
      <c r="F77" s="102"/>
      <c r="G77" s="108">
        <f t="shared" si="1"/>
        <v>0</v>
      </c>
      <c r="H77" s="169"/>
      <c r="I77" s="3"/>
      <c r="J77" s="3"/>
      <c r="K77" s="3"/>
      <c r="L77" s="3"/>
      <c r="M77" s="3"/>
      <c r="N77" s="3"/>
      <c r="O77" s="3"/>
      <c r="P77" s="3"/>
      <c r="Q77" s="3"/>
      <c r="R77" s="3"/>
      <c r="S77" s="3"/>
      <c r="T77" s="3"/>
      <c r="U77" s="3"/>
      <c r="V77" s="3"/>
      <c r="W77" s="3"/>
    </row>
    <row r="78" spans="1:23" s="10" customFormat="1" hidden="1" x14ac:dyDescent="0.2">
      <c r="A78" s="15" t="s">
        <v>37</v>
      </c>
      <c r="B78" s="20">
        <v>31231</v>
      </c>
      <c r="C78" s="40" t="s">
        <v>94</v>
      </c>
      <c r="D78" s="46">
        <v>210</v>
      </c>
      <c r="E78" s="41" t="s">
        <v>54</v>
      </c>
      <c r="F78" s="102"/>
      <c r="G78" s="108">
        <f t="shared" si="1"/>
        <v>0</v>
      </c>
      <c r="H78" s="169"/>
      <c r="I78" s="3"/>
      <c r="J78" s="3"/>
      <c r="K78" s="3"/>
      <c r="L78" s="3"/>
      <c r="M78" s="3"/>
      <c r="N78" s="3"/>
      <c r="O78" s="3"/>
      <c r="P78" s="3"/>
      <c r="Q78" s="3"/>
      <c r="R78" s="3"/>
      <c r="S78" s="3"/>
      <c r="T78" s="3"/>
      <c r="U78" s="3"/>
      <c r="V78" s="3"/>
      <c r="W78" s="3"/>
    </row>
    <row r="79" spans="1:23" s="10" customFormat="1" hidden="1" x14ac:dyDescent="0.2">
      <c r="A79" s="15" t="s">
        <v>38</v>
      </c>
      <c r="B79" s="20">
        <v>14797</v>
      </c>
      <c r="C79" s="40" t="s">
        <v>94</v>
      </c>
      <c r="D79" s="46">
        <v>25</v>
      </c>
      <c r="E79" s="41" t="s">
        <v>54</v>
      </c>
      <c r="F79" s="102"/>
      <c r="G79" s="108">
        <f t="shared" si="1"/>
        <v>0</v>
      </c>
      <c r="H79" s="169"/>
      <c r="I79" s="3"/>
      <c r="J79" s="3"/>
      <c r="K79" s="3"/>
      <c r="L79" s="3"/>
      <c r="M79" s="3"/>
      <c r="N79" s="3"/>
      <c r="O79" s="3"/>
      <c r="P79" s="3"/>
      <c r="Q79" s="3"/>
      <c r="R79" s="3"/>
      <c r="S79" s="3"/>
      <c r="T79" s="3"/>
      <c r="U79" s="3"/>
      <c r="V79" s="3"/>
      <c r="W79" s="3"/>
    </row>
    <row r="80" spans="1:23" s="10" customFormat="1" hidden="1" x14ac:dyDescent="0.2">
      <c r="A80" s="15" t="s">
        <v>39</v>
      </c>
      <c r="B80" s="20">
        <v>4366</v>
      </c>
      <c r="C80" s="40" t="s">
        <v>94</v>
      </c>
      <c r="D80" s="46">
        <v>30</v>
      </c>
      <c r="E80" s="41" t="s">
        <v>54</v>
      </c>
      <c r="F80" s="102"/>
      <c r="G80" s="108">
        <f t="shared" si="1"/>
        <v>0</v>
      </c>
      <c r="H80" s="169"/>
      <c r="I80" s="3"/>
      <c r="J80" s="3"/>
      <c r="K80" s="3"/>
      <c r="L80" s="3"/>
      <c r="M80" s="3"/>
      <c r="N80" s="3"/>
      <c r="O80" s="3"/>
      <c r="P80" s="3"/>
      <c r="Q80" s="3"/>
      <c r="R80" s="3"/>
      <c r="S80" s="3"/>
      <c r="T80" s="3"/>
      <c r="U80" s="3"/>
      <c r="V80" s="3"/>
      <c r="W80" s="3"/>
    </row>
    <row r="81" spans="1:23" s="10" customFormat="1" hidden="1" x14ac:dyDescent="0.2">
      <c r="A81" s="15" t="s">
        <v>40</v>
      </c>
      <c r="B81" s="20">
        <v>8966</v>
      </c>
      <c r="C81" s="40" t="s">
        <v>94</v>
      </c>
      <c r="D81" s="46">
        <v>25</v>
      </c>
      <c r="E81" s="41" t="s">
        <v>54</v>
      </c>
      <c r="F81" s="102"/>
      <c r="G81" s="108">
        <f t="shared" si="1"/>
        <v>0</v>
      </c>
      <c r="H81" s="169"/>
      <c r="I81" s="3"/>
      <c r="J81" s="3"/>
      <c r="K81" s="3"/>
      <c r="L81" s="3"/>
      <c r="M81" s="3"/>
      <c r="N81" s="3"/>
      <c r="O81" s="3"/>
      <c r="P81" s="3"/>
      <c r="Q81" s="3"/>
      <c r="R81" s="3"/>
      <c r="S81" s="3"/>
      <c r="T81" s="3"/>
      <c r="U81" s="3"/>
      <c r="V81" s="3"/>
      <c r="W81" s="3"/>
    </row>
    <row r="82" spans="1:23" s="10" customFormat="1" x14ac:dyDescent="0.2">
      <c r="A82" s="15" t="s">
        <v>21</v>
      </c>
      <c r="B82" s="16">
        <v>4930</v>
      </c>
      <c r="C82" s="40" t="s">
        <v>94</v>
      </c>
      <c r="D82" s="46">
        <v>1000</v>
      </c>
      <c r="E82" s="41" t="s">
        <v>54</v>
      </c>
      <c r="F82" s="102"/>
      <c r="G82" s="108">
        <f t="shared" si="1"/>
        <v>0</v>
      </c>
      <c r="H82" s="169"/>
      <c r="I82" s="3"/>
      <c r="J82" s="3"/>
      <c r="K82" s="3"/>
      <c r="L82" s="3"/>
      <c r="M82" s="3"/>
      <c r="N82" s="3"/>
      <c r="O82" s="3"/>
      <c r="P82" s="3"/>
      <c r="Q82" s="3"/>
      <c r="R82" s="3"/>
      <c r="S82" s="3"/>
      <c r="T82" s="3"/>
      <c r="U82" s="3"/>
      <c r="V82" s="3"/>
      <c r="W82" s="3"/>
    </row>
    <row r="83" spans="1:23" s="10" customFormat="1" x14ac:dyDescent="0.2">
      <c r="A83" s="15" t="s">
        <v>22</v>
      </c>
      <c r="B83" s="16">
        <v>1179</v>
      </c>
      <c r="C83" s="40" t="s">
        <v>94</v>
      </c>
      <c r="D83" s="46">
        <v>60</v>
      </c>
      <c r="E83" s="41" t="s">
        <v>54</v>
      </c>
      <c r="F83" s="95"/>
      <c r="G83" s="90">
        <f t="shared" si="1"/>
        <v>0</v>
      </c>
      <c r="H83" s="169"/>
      <c r="I83" s="3"/>
      <c r="J83" s="3"/>
      <c r="K83" s="3"/>
      <c r="L83" s="3"/>
      <c r="M83" s="3"/>
      <c r="N83" s="3"/>
      <c r="O83" s="3"/>
      <c r="P83" s="3"/>
      <c r="Q83" s="3"/>
      <c r="R83" s="3"/>
      <c r="S83" s="3"/>
      <c r="T83" s="3"/>
      <c r="U83" s="3"/>
      <c r="V83" s="3"/>
      <c r="W83" s="3"/>
    </row>
    <row r="84" spans="1:23" s="10" customFormat="1" x14ac:dyDescent="0.2">
      <c r="A84" s="15" t="s">
        <v>24</v>
      </c>
      <c r="B84" s="16">
        <v>1886</v>
      </c>
      <c r="C84" s="40" t="s">
        <v>94</v>
      </c>
      <c r="D84" s="46">
        <v>250</v>
      </c>
      <c r="E84" s="41" t="s">
        <v>54</v>
      </c>
      <c r="F84" s="95"/>
      <c r="G84" s="90">
        <f t="shared" si="1"/>
        <v>0</v>
      </c>
      <c r="H84" s="169"/>
      <c r="I84" s="3"/>
      <c r="J84" s="3"/>
      <c r="K84" s="3"/>
      <c r="L84" s="3"/>
      <c r="M84" s="3"/>
      <c r="N84" s="3"/>
      <c r="O84" s="3"/>
      <c r="P84" s="3"/>
      <c r="Q84" s="3"/>
      <c r="R84" s="3"/>
      <c r="S84" s="3"/>
      <c r="T84" s="3"/>
      <c r="U84" s="3"/>
      <c r="V84" s="3"/>
      <c r="W84" s="3"/>
    </row>
    <row r="85" spans="1:23" s="10" customFormat="1" ht="13.5" thickBot="1" x14ac:dyDescent="0.25">
      <c r="A85" s="15" t="s">
        <v>25</v>
      </c>
      <c r="B85" s="16">
        <v>1870</v>
      </c>
      <c r="C85" s="40" t="s">
        <v>94</v>
      </c>
      <c r="D85" s="47">
        <v>175</v>
      </c>
      <c r="E85" s="41" t="s">
        <v>54</v>
      </c>
      <c r="F85" s="101"/>
      <c r="G85" s="106">
        <f t="shared" si="1"/>
        <v>0</v>
      </c>
      <c r="H85" s="172"/>
      <c r="I85" s="3"/>
      <c r="J85" s="3"/>
      <c r="K85" s="3"/>
      <c r="L85" s="3"/>
      <c r="M85" s="3"/>
      <c r="N85" s="3"/>
      <c r="O85" s="3"/>
      <c r="P85" s="3"/>
      <c r="Q85" s="3"/>
      <c r="R85" s="3"/>
      <c r="S85" s="3"/>
      <c r="T85" s="3"/>
      <c r="U85" s="3"/>
      <c r="V85" s="3"/>
      <c r="W85" s="3"/>
    </row>
    <row r="86" spans="1:23" s="10" customFormat="1" ht="31.5" customHeight="1" thickBot="1" x14ac:dyDescent="0.25">
      <c r="A86" s="98" t="s">
        <v>141</v>
      </c>
      <c r="B86" s="97">
        <v>3500</v>
      </c>
      <c r="C86" s="40" t="s">
        <v>140</v>
      </c>
      <c r="D86" s="49">
        <v>400</v>
      </c>
      <c r="E86" s="41" t="s">
        <v>139</v>
      </c>
      <c r="F86" s="101"/>
      <c r="G86" s="137">
        <f t="shared" ref="G86:G87" si="2">F86*D86</f>
        <v>0</v>
      </c>
      <c r="H86" s="178" t="s">
        <v>142</v>
      </c>
      <c r="I86" s="3"/>
      <c r="J86" s="3"/>
      <c r="K86" s="3"/>
      <c r="L86" s="3"/>
      <c r="M86" s="3"/>
      <c r="N86" s="3"/>
      <c r="O86" s="3"/>
      <c r="P86" s="3"/>
      <c r="Q86" s="3"/>
      <c r="R86" s="3"/>
      <c r="S86" s="3"/>
      <c r="T86" s="3"/>
      <c r="U86" s="3"/>
      <c r="V86" s="3"/>
      <c r="W86" s="3"/>
    </row>
    <row r="87" spans="1:23" s="10" customFormat="1" ht="31.5" customHeight="1" thickBot="1" x14ac:dyDescent="0.25">
      <c r="A87" s="98" t="s">
        <v>143</v>
      </c>
      <c r="B87" s="97">
        <v>1750</v>
      </c>
      <c r="C87" s="40" t="s">
        <v>140</v>
      </c>
      <c r="D87" s="49">
        <v>200</v>
      </c>
      <c r="E87" s="41" t="s">
        <v>139</v>
      </c>
      <c r="F87" s="101"/>
      <c r="G87" s="137">
        <f t="shared" si="2"/>
        <v>0</v>
      </c>
      <c r="H87" s="177"/>
      <c r="I87" s="3"/>
      <c r="J87" s="3"/>
      <c r="K87" s="3"/>
      <c r="L87" s="3"/>
      <c r="M87" s="3"/>
      <c r="N87" s="3"/>
      <c r="O87" s="3"/>
      <c r="P87" s="3"/>
      <c r="Q87" s="3"/>
      <c r="R87" s="3"/>
      <c r="S87" s="3"/>
      <c r="T87" s="3"/>
      <c r="U87" s="3"/>
      <c r="V87" s="3"/>
      <c r="W87" s="3"/>
    </row>
    <row r="88" spans="1:23" s="14" customFormat="1" ht="20.100000000000001" customHeight="1" thickBot="1" x14ac:dyDescent="0.25">
      <c r="A88" s="17" t="s">
        <v>2</v>
      </c>
      <c r="B88" s="21"/>
      <c r="C88" s="21"/>
      <c r="D88" s="21"/>
      <c r="E88" s="21"/>
      <c r="F88" s="12"/>
      <c r="G88" s="105"/>
      <c r="H88" s="18"/>
      <c r="I88" s="13"/>
      <c r="J88" s="13"/>
      <c r="K88" s="13"/>
      <c r="L88" s="13"/>
      <c r="M88" s="13"/>
      <c r="N88" s="13"/>
      <c r="O88" s="13"/>
      <c r="P88" s="13"/>
      <c r="Q88" s="13"/>
      <c r="R88" s="13"/>
      <c r="S88" s="13"/>
      <c r="T88" s="13"/>
      <c r="U88" s="13"/>
      <c r="V88" s="13"/>
      <c r="W88" s="13"/>
    </row>
    <row r="89" spans="1:23" s="10" customFormat="1" hidden="1" x14ac:dyDescent="0.2">
      <c r="A89" s="22"/>
      <c r="B89" s="58"/>
      <c r="C89" s="58"/>
      <c r="D89" s="58"/>
      <c r="E89" s="58"/>
      <c r="F89" s="23"/>
      <c r="G89" s="109"/>
      <c r="H89" s="24"/>
      <c r="I89" s="3"/>
      <c r="J89" s="3"/>
      <c r="K89" s="3"/>
      <c r="L89" s="3"/>
      <c r="M89" s="3"/>
      <c r="N89" s="3"/>
      <c r="O89" s="3"/>
      <c r="P89" s="3"/>
      <c r="Q89" s="3"/>
      <c r="R89" s="3"/>
      <c r="S89" s="3"/>
      <c r="T89" s="3"/>
      <c r="U89" s="3"/>
      <c r="V89" s="3"/>
      <c r="W89" s="3"/>
    </row>
    <row r="90" spans="1:23" s="14" customFormat="1" ht="84.6" customHeight="1" x14ac:dyDescent="0.2">
      <c r="A90" s="98" t="s">
        <v>26</v>
      </c>
      <c r="B90" s="111">
        <v>158</v>
      </c>
      <c r="C90" s="112" t="s">
        <v>53</v>
      </c>
      <c r="D90" s="57">
        <v>2</v>
      </c>
      <c r="E90" s="50" t="s">
        <v>56</v>
      </c>
      <c r="F90" s="95"/>
      <c r="G90" s="90">
        <f t="shared" ref="G90:G96" si="3">F90*D90</f>
        <v>0</v>
      </c>
      <c r="H90" s="173" t="s">
        <v>120</v>
      </c>
      <c r="I90" s="13"/>
      <c r="J90" s="13"/>
      <c r="K90" s="13"/>
      <c r="L90" s="13"/>
      <c r="M90" s="13"/>
      <c r="N90" s="13"/>
      <c r="O90" s="13"/>
      <c r="P90" s="13"/>
      <c r="Q90" s="13"/>
      <c r="R90" s="13"/>
      <c r="S90" s="13"/>
      <c r="T90" s="13"/>
      <c r="U90" s="13"/>
      <c r="V90" s="13"/>
      <c r="W90" s="13"/>
    </row>
    <row r="91" spans="1:23" s="14" customFormat="1" ht="84.6" customHeight="1" x14ac:dyDescent="0.2">
      <c r="A91" s="98" t="s">
        <v>27</v>
      </c>
      <c r="B91" s="111">
        <v>27</v>
      </c>
      <c r="C91" s="112" t="s">
        <v>53</v>
      </c>
      <c r="D91" s="113">
        <v>2</v>
      </c>
      <c r="E91" s="50" t="s">
        <v>56</v>
      </c>
      <c r="F91" s="95"/>
      <c r="G91" s="90">
        <f t="shared" si="3"/>
        <v>0</v>
      </c>
      <c r="H91" s="169"/>
      <c r="I91" s="13"/>
      <c r="J91" s="13"/>
      <c r="K91" s="13"/>
      <c r="L91" s="13"/>
      <c r="M91" s="13"/>
      <c r="N91" s="13"/>
      <c r="O91" s="13"/>
      <c r="P91" s="13"/>
      <c r="Q91" s="13"/>
      <c r="R91" s="13"/>
      <c r="S91" s="13"/>
      <c r="T91" s="13"/>
      <c r="U91" s="13"/>
      <c r="V91" s="13"/>
      <c r="W91" s="13"/>
    </row>
    <row r="92" spans="1:23" s="14" customFormat="1" ht="84.6" customHeight="1" x14ac:dyDescent="0.2">
      <c r="A92" s="98" t="s">
        <v>42</v>
      </c>
      <c r="B92" s="111">
        <v>235</v>
      </c>
      <c r="C92" s="112" t="s">
        <v>53</v>
      </c>
      <c r="D92" s="113">
        <v>2</v>
      </c>
      <c r="E92" s="50" t="s">
        <v>56</v>
      </c>
      <c r="F92" s="95"/>
      <c r="G92" s="90">
        <f t="shared" si="3"/>
        <v>0</v>
      </c>
      <c r="H92" s="169"/>
      <c r="I92" s="13"/>
      <c r="J92" s="13"/>
      <c r="K92" s="13"/>
      <c r="L92" s="13"/>
      <c r="M92" s="13"/>
      <c r="N92" s="13"/>
      <c r="O92" s="13"/>
      <c r="P92" s="13"/>
      <c r="Q92" s="13"/>
      <c r="R92" s="13"/>
      <c r="S92" s="13"/>
      <c r="T92" s="13"/>
      <c r="U92" s="13"/>
      <c r="V92" s="13"/>
      <c r="W92" s="13"/>
    </row>
    <row r="93" spans="1:23" s="14" customFormat="1" ht="84.6" customHeight="1" x14ac:dyDescent="0.2">
      <c r="A93" s="98" t="s">
        <v>43</v>
      </c>
      <c r="B93" s="111">
        <v>40</v>
      </c>
      <c r="C93" s="112" t="s">
        <v>53</v>
      </c>
      <c r="D93" s="113">
        <v>2</v>
      </c>
      <c r="E93" s="50" t="s">
        <v>56</v>
      </c>
      <c r="F93" s="95"/>
      <c r="G93" s="90">
        <f t="shared" si="3"/>
        <v>0</v>
      </c>
      <c r="H93" s="169"/>
      <c r="I93" s="13"/>
      <c r="J93" s="13"/>
      <c r="K93" s="13"/>
      <c r="L93" s="13"/>
      <c r="M93" s="13"/>
      <c r="N93" s="13"/>
      <c r="O93" s="13"/>
      <c r="P93" s="13"/>
      <c r="Q93" s="13"/>
      <c r="R93" s="13"/>
      <c r="S93" s="13"/>
      <c r="T93" s="13"/>
      <c r="U93" s="13"/>
      <c r="V93" s="13"/>
      <c r="W93" s="13"/>
    </row>
    <row r="94" spans="1:23" s="14" customFormat="1" ht="84.6" customHeight="1" x14ac:dyDescent="0.2">
      <c r="A94" s="98" t="s">
        <v>32</v>
      </c>
      <c r="B94" s="114">
        <v>146</v>
      </c>
      <c r="C94" s="112" t="s">
        <v>53</v>
      </c>
      <c r="D94" s="113">
        <v>250</v>
      </c>
      <c r="E94" s="50" t="s">
        <v>56</v>
      </c>
      <c r="F94" s="95"/>
      <c r="G94" s="90">
        <f t="shared" si="3"/>
        <v>0</v>
      </c>
      <c r="H94" s="169"/>
      <c r="I94" s="13"/>
      <c r="J94" s="13"/>
      <c r="K94" s="13"/>
      <c r="L94" s="13"/>
      <c r="M94" s="13"/>
      <c r="N94" s="13"/>
      <c r="O94" s="13"/>
      <c r="P94" s="13"/>
      <c r="Q94" s="13"/>
      <c r="R94" s="13"/>
      <c r="S94" s="13"/>
      <c r="T94" s="13"/>
      <c r="U94" s="13"/>
      <c r="V94" s="13"/>
      <c r="W94" s="13"/>
    </row>
    <row r="95" spans="1:23" s="14" customFormat="1" ht="84.6" customHeight="1" x14ac:dyDescent="0.2">
      <c r="A95" s="98" t="s">
        <v>33</v>
      </c>
      <c r="B95" s="114">
        <v>546</v>
      </c>
      <c r="C95" s="112" t="s">
        <v>53</v>
      </c>
      <c r="D95" s="113">
        <v>250</v>
      </c>
      <c r="E95" s="50" t="s">
        <v>56</v>
      </c>
      <c r="F95" s="95"/>
      <c r="G95" s="90">
        <f t="shared" si="3"/>
        <v>0</v>
      </c>
      <c r="H95" s="169"/>
      <c r="I95" s="13"/>
      <c r="J95" s="13"/>
      <c r="K95" s="13"/>
      <c r="L95" s="13"/>
      <c r="M95" s="13"/>
      <c r="N95" s="13"/>
      <c r="O95" s="13"/>
      <c r="P95" s="13"/>
      <c r="Q95" s="13"/>
      <c r="R95" s="13"/>
      <c r="S95" s="13"/>
      <c r="T95" s="13"/>
      <c r="U95" s="13"/>
      <c r="V95" s="13"/>
      <c r="W95" s="13"/>
    </row>
    <row r="96" spans="1:23" s="14" customFormat="1" ht="84.6" customHeight="1" x14ac:dyDescent="0.2">
      <c r="A96" s="98" t="s">
        <v>34</v>
      </c>
      <c r="B96" s="59">
        <v>1365</v>
      </c>
      <c r="C96" s="112" t="s">
        <v>53</v>
      </c>
      <c r="D96" s="49">
        <v>450</v>
      </c>
      <c r="E96" s="50" t="s">
        <v>56</v>
      </c>
      <c r="F96" s="1"/>
      <c r="G96" s="90">
        <f t="shared" si="3"/>
        <v>0</v>
      </c>
      <c r="H96" s="174"/>
      <c r="I96" s="13"/>
      <c r="J96" s="13"/>
      <c r="K96" s="13"/>
      <c r="L96" s="13"/>
      <c r="M96" s="13"/>
      <c r="N96" s="13"/>
      <c r="O96" s="13"/>
      <c r="P96" s="13"/>
      <c r="Q96" s="13"/>
      <c r="R96" s="13"/>
      <c r="S96" s="13"/>
      <c r="T96" s="13"/>
      <c r="U96" s="13"/>
      <c r="V96" s="13"/>
      <c r="W96" s="13"/>
    </row>
    <row r="97" spans="1:23" s="10" customFormat="1" x14ac:dyDescent="0.2">
      <c r="A97" s="25"/>
      <c r="B97" s="60"/>
      <c r="C97" s="60"/>
      <c r="D97" s="60"/>
      <c r="E97" s="60"/>
      <c r="F97" s="26"/>
      <c r="G97" s="104"/>
      <c r="H97" s="27"/>
      <c r="I97" s="3"/>
      <c r="J97" s="3"/>
      <c r="K97" s="3"/>
      <c r="L97" s="3"/>
      <c r="M97" s="3"/>
      <c r="N97" s="3"/>
      <c r="O97" s="3"/>
      <c r="P97" s="3"/>
      <c r="Q97" s="3"/>
      <c r="R97" s="3"/>
      <c r="S97" s="3"/>
      <c r="T97" s="3"/>
      <c r="U97" s="3"/>
      <c r="V97" s="3"/>
      <c r="W97" s="3"/>
    </row>
    <row r="98" spans="1:23" s="10" customFormat="1" ht="51" x14ac:dyDescent="0.2">
      <c r="A98" s="98" t="s">
        <v>110</v>
      </c>
      <c r="B98" s="115">
        <v>48</v>
      </c>
      <c r="C98" s="115" t="s">
        <v>45</v>
      </c>
      <c r="D98" s="116">
        <v>3</v>
      </c>
      <c r="E98" s="117" t="s">
        <v>57</v>
      </c>
      <c r="F98" s="95"/>
      <c r="G98" s="90">
        <f>F98*D98</f>
        <v>0</v>
      </c>
      <c r="H98" s="93" t="s">
        <v>121</v>
      </c>
      <c r="I98" s="3"/>
      <c r="J98" s="3"/>
      <c r="K98" s="3"/>
      <c r="L98" s="3"/>
      <c r="M98" s="3"/>
      <c r="N98" s="3"/>
      <c r="O98" s="3"/>
      <c r="P98" s="3"/>
      <c r="Q98" s="3"/>
      <c r="R98" s="3"/>
      <c r="S98" s="3"/>
      <c r="T98" s="3"/>
      <c r="U98" s="3"/>
      <c r="V98" s="3"/>
      <c r="W98" s="3"/>
    </row>
    <row r="99" spans="1:23" s="10" customFormat="1" x14ac:dyDescent="0.2">
      <c r="A99" s="25"/>
      <c r="B99" s="60"/>
      <c r="C99" s="60"/>
      <c r="D99" s="60"/>
      <c r="E99" s="60"/>
      <c r="F99" s="26" t="s">
        <v>103</v>
      </c>
      <c r="G99" s="104"/>
      <c r="H99" s="27"/>
      <c r="I99" s="3"/>
      <c r="J99" s="3"/>
      <c r="K99" s="3"/>
      <c r="L99" s="3"/>
      <c r="M99" s="3"/>
      <c r="N99" s="3"/>
      <c r="O99" s="3"/>
      <c r="P99" s="3"/>
      <c r="Q99" s="3"/>
      <c r="R99" s="3"/>
      <c r="S99" s="3"/>
      <c r="T99" s="3"/>
      <c r="U99" s="3"/>
      <c r="V99" s="3"/>
      <c r="W99" s="3"/>
    </row>
    <row r="100" spans="1:23" s="10" customFormat="1" ht="21.6" customHeight="1" x14ac:dyDescent="0.2">
      <c r="A100" s="98" t="s">
        <v>28</v>
      </c>
      <c r="B100" s="114">
        <v>2470</v>
      </c>
      <c r="C100" s="114" t="s">
        <v>108</v>
      </c>
      <c r="D100" s="118">
        <v>200</v>
      </c>
      <c r="E100" s="52" t="s">
        <v>54</v>
      </c>
      <c r="F100" s="95"/>
      <c r="G100" s="90">
        <f>F100*D100</f>
        <v>0</v>
      </c>
      <c r="H100" s="175" t="s">
        <v>122</v>
      </c>
      <c r="I100" s="3"/>
      <c r="J100" s="3"/>
      <c r="K100" s="3"/>
      <c r="L100" s="3"/>
      <c r="M100" s="3"/>
      <c r="N100" s="3"/>
      <c r="O100" s="3"/>
      <c r="P100" s="3"/>
      <c r="Q100" s="3"/>
      <c r="R100" s="3"/>
      <c r="S100" s="3"/>
      <c r="T100" s="3"/>
      <c r="U100" s="3"/>
      <c r="V100" s="3"/>
      <c r="W100" s="3"/>
    </row>
    <row r="101" spans="1:23" s="10" customFormat="1" ht="21.6" customHeight="1" x14ac:dyDescent="0.2">
      <c r="A101" s="98" t="s">
        <v>29</v>
      </c>
      <c r="B101" s="114">
        <v>1067</v>
      </c>
      <c r="C101" s="114" t="s">
        <v>108</v>
      </c>
      <c r="D101" s="113">
        <v>200</v>
      </c>
      <c r="E101" s="52" t="s">
        <v>54</v>
      </c>
      <c r="F101" s="95"/>
      <c r="G101" s="90">
        <f>F101*D101</f>
        <v>0</v>
      </c>
      <c r="H101" s="176"/>
      <c r="I101" s="3"/>
      <c r="J101" s="3"/>
      <c r="K101" s="3"/>
      <c r="L101" s="3"/>
      <c r="M101" s="3"/>
      <c r="N101" s="3"/>
      <c r="O101" s="3"/>
      <c r="P101" s="3"/>
      <c r="Q101" s="3"/>
      <c r="R101" s="3"/>
      <c r="S101" s="3"/>
      <c r="T101" s="3"/>
      <c r="U101" s="3"/>
      <c r="V101" s="3"/>
      <c r="W101" s="3"/>
    </row>
    <row r="102" spans="1:23" s="10" customFormat="1" ht="21.6" customHeight="1" x14ac:dyDescent="0.2">
      <c r="A102" s="98" t="s">
        <v>30</v>
      </c>
      <c r="B102" s="114">
        <v>1297</v>
      </c>
      <c r="C102" s="114" t="s">
        <v>108</v>
      </c>
      <c r="D102" s="113">
        <v>150</v>
      </c>
      <c r="E102" s="52" t="s">
        <v>54</v>
      </c>
      <c r="F102" s="95"/>
      <c r="G102" s="90">
        <f>F102*D102</f>
        <v>0</v>
      </c>
      <c r="H102" s="176"/>
      <c r="I102" s="3"/>
      <c r="J102" s="3"/>
      <c r="K102" s="3"/>
      <c r="L102" s="3"/>
      <c r="M102" s="3"/>
      <c r="N102" s="3"/>
      <c r="O102" s="3"/>
      <c r="P102" s="3"/>
      <c r="Q102" s="3"/>
      <c r="R102" s="3"/>
      <c r="S102" s="3"/>
      <c r="T102" s="3"/>
      <c r="U102" s="3"/>
      <c r="V102" s="3"/>
      <c r="W102" s="3"/>
    </row>
    <row r="103" spans="1:23" s="10" customFormat="1" ht="21.6" customHeight="1" thickBot="1" x14ac:dyDescent="0.25">
      <c r="A103" s="119" t="s">
        <v>31</v>
      </c>
      <c r="B103" s="120">
        <v>243</v>
      </c>
      <c r="C103" s="114" t="s">
        <v>108</v>
      </c>
      <c r="D103" s="113">
        <v>60</v>
      </c>
      <c r="E103" s="52" t="s">
        <v>54</v>
      </c>
      <c r="F103" s="101"/>
      <c r="G103" s="106">
        <f>F103*D103</f>
        <v>0</v>
      </c>
      <c r="H103" s="177"/>
      <c r="I103" s="3"/>
      <c r="J103" s="3"/>
      <c r="K103" s="3"/>
      <c r="L103" s="3"/>
      <c r="M103" s="3"/>
      <c r="N103" s="3"/>
      <c r="O103" s="3"/>
      <c r="P103" s="3"/>
      <c r="Q103" s="3"/>
      <c r="R103" s="3"/>
      <c r="S103" s="3"/>
      <c r="T103" s="3"/>
      <c r="U103" s="3"/>
      <c r="V103" s="3"/>
      <c r="W103" s="3"/>
    </row>
    <row r="104" spans="1:23" s="14" customFormat="1" ht="13.5" hidden="1" thickBot="1" x14ac:dyDescent="0.25">
      <c r="A104" s="17" t="s">
        <v>3</v>
      </c>
      <c r="B104" s="21"/>
      <c r="C104" s="21"/>
      <c r="D104" s="21"/>
      <c r="E104" s="21"/>
      <c r="F104" s="12"/>
      <c r="G104" s="105"/>
      <c r="H104" s="18"/>
      <c r="I104" s="13"/>
      <c r="J104" s="13"/>
      <c r="K104" s="13"/>
      <c r="L104" s="13"/>
      <c r="M104" s="13"/>
      <c r="N104" s="13"/>
      <c r="O104" s="13"/>
      <c r="P104" s="13"/>
      <c r="Q104" s="13"/>
      <c r="R104" s="13"/>
      <c r="S104" s="13"/>
      <c r="T104" s="13"/>
      <c r="U104" s="13"/>
      <c r="V104" s="13"/>
      <c r="W104" s="13"/>
    </row>
    <row r="105" spans="1:23" s="14" customFormat="1" ht="25.5" hidden="1" x14ac:dyDescent="0.2">
      <c r="A105" s="25"/>
      <c r="B105" s="58"/>
      <c r="C105" s="58"/>
      <c r="D105" s="58"/>
      <c r="E105" s="58"/>
      <c r="F105" s="23" t="s">
        <v>105</v>
      </c>
      <c r="G105" s="110"/>
      <c r="H105" s="27"/>
      <c r="I105" s="13"/>
      <c r="J105" s="13"/>
      <c r="K105" s="13"/>
      <c r="L105" s="13"/>
      <c r="M105" s="13"/>
      <c r="N105" s="13"/>
      <c r="O105" s="13"/>
      <c r="P105" s="13"/>
      <c r="Q105" s="13"/>
      <c r="R105" s="13"/>
      <c r="S105" s="13"/>
      <c r="T105" s="13"/>
      <c r="U105" s="13"/>
      <c r="V105" s="13"/>
      <c r="W105" s="13"/>
    </row>
    <row r="106" spans="1:23" s="14" customFormat="1" ht="63.75" hidden="1" x14ac:dyDescent="0.2">
      <c r="A106" s="121" t="s">
        <v>4</v>
      </c>
      <c r="B106" s="122">
        <v>3275</v>
      </c>
      <c r="C106" s="122" t="s">
        <v>109</v>
      </c>
      <c r="D106" s="116">
        <v>175</v>
      </c>
      <c r="E106" s="51" t="s">
        <v>55</v>
      </c>
      <c r="F106" s="102"/>
      <c r="G106" s="108">
        <f>F106*D106</f>
        <v>0</v>
      </c>
      <c r="H106" s="94" t="s">
        <v>111</v>
      </c>
      <c r="I106" s="13"/>
      <c r="J106" s="13"/>
      <c r="K106" s="13"/>
      <c r="L106" s="13"/>
      <c r="M106" s="13"/>
      <c r="N106" s="13"/>
      <c r="O106" s="13"/>
      <c r="P106" s="13"/>
      <c r="Q106" s="13"/>
      <c r="R106" s="13"/>
      <c r="S106" s="13"/>
      <c r="T106" s="13"/>
      <c r="U106" s="13"/>
      <c r="V106" s="13"/>
      <c r="W106" s="13"/>
    </row>
    <row r="107" spans="1:23" s="10" customFormat="1" hidden="1" x14ac:dyDescent="0.2">
      <c r="A107" s="25"/>
      <c r="B107" s="60"/>
      <c r="C107" s="60"/>
      <c r="D107" s="60"/>
      <c r="E107" s="60"/>
      <c r="F107" s="26" t="s">
        <v>103</v>
      </c>
      <c r="G107" s="104"/>
      <c r="H107" s="27"/>
      <c r="I107" s="3"/>
      <c r="J107" s="3"/>
      <c r="K107" s="3"/>
      <c r="L107" s="3"/>
      <c r="M107" s="3"/>
      <c r="N107" s="3"/>
      <c r="O107" s="3"/>
      <c r="P107" s="3"/>
      <c r="Q107" s="3"/>
      <c r="R107" s="3"/>
      <c r="S107" s="3"/>
      <c r="T107" s="3"/>
      <c r="U107" s="3"/>
      <c r="V107" s="3"/>
      <c r="W107" s="3"/>
    </row>
    <row r="108" spans="1:23" s="14" customFormat="1" ht="60" hidden="1" customHeight="1" x14ac:dyDescent="0.2">
      <c r="A108" s="91" t="s">
        <v>5</v>
      </c>
      <c r="B108" s="111">
        <v>1900</v>
      </c>
      <c r="C108" s="40" t="s">
        <v>94</v>
      </c>
      <c r="D108" s="57">
        <v>500</v>
      </c>
      <c r="E108" s="41" t="s">
        <v>54</v>
      </c>
      <c r="F108" s="95"/>
      <c r="G108" s="90">
        <f>F108*D108</f>
        <v>0</v>
      </c>
      <c r="H108" s="173" t="s">
        <v>112</v>
      </c>
      <c r="I108" s="13"/>
      <c r="J108" s="13"/>
      <c r="K108" s="13"/>
      <c r="L108" s="13"/>
      <c r="M108" s="13"/>
      <c r="N108" s="13"/>
      <c r="O108" s="13"/>
      <c r="P108" s="13"/>
      <c r="Q108" s="13"/>
      <c r="R108" s="13"/>
      <c r="S108" s="13"/>
      <c r="T108" s="13"/>
      <c r="U108" s="13"/>
      <c r="V108" s="13"/>
      <c r="W108" s="13"/>
    </row>
    <row r="109" spans="1:23" s="14" customFormat="1" ht="60" hidden="1" customHeight="1" thickBot="1" x14ac:dyDescent="0.25">
      <c r="A109" s="123" t="s">
        <v>35</v>
      </c>
      <c r="B109" s="124">
        <v>1842</v>
      </c>
      <c r="C109" s="40" t="s">
        <v>94</v>
      </c>
      <c r="D109" s="49">
        <v>500</v>
      </c>
      <c r="E109" s="41" t="s">
        <v>54</v>
      </c>
      <c r="F109" s="95"/>
      <c r="G109" s="90">
        <f>F109*D109</f>
        <v>0</v>
      </c>
      <c r="H109" s="172"/>
      <c r="I109" s="13"/>
      <c r="J109" s="13"/>
      <c r="K109" s="13"/>
      <c r="L109" s="13"/>
      <c r="M109" s="13"/>
      <c r="N109" s="13"/>
      <c r="O109" s="13"/>
      <c r="P109" s="13"/>
      <c r="Q109" s="13"/>
      <c r="R109" s="13"/>
      <c r="S109" s="13"/>
      <c r="T109" s="13"/>
      <c r="U109" s="13"/>
      <c r="V109" s="13"/>
      <c r="W109" s="13"/>
    </row>
    <row r="110" spans="1:23" s="14" customFormat="1" ht="13.5" hidden="1" thickBot="1" x14ac:dyDescent="0.25">
      <c r="A110" s="30" t="s">
        <v>100</v>
      </c>
      <c r="B110" s="21"/>
      <c r="C110" s="21"/>
      <c r="D110" s="21"/>
      <c r="E110" s="21"/>
      <c r="F110" s="12"/>
      <c r="G110" s="107"/>
      <c r="H110" s="18"/>
      <c r="I110" s="13"/>
      <c r="J110" s="13"/>
      <c r="K110" s="13"/>
      <c r="L110" s="13"/>
      <c r="M110" s="13"/>
      <c r="N110" s="13"/>
      <c r="O110" s="13"/>
      <c r="P110" s="13"/>
      <c r="Q110" s="13"/>
      <c r="R110" s="13"/>
      <c r="S110" s="13"/>
      <c r="T110" s="13"/>
      <c r="U110" s="13"/>
      <c r="V110" s="13"/>
      <c r="W110" s="13"/>
    </row>
    <row r="111" spans="1:23" s="14" customFormat="1" ht="102" hidden="1" customHeight="1" thickBot="1" x14ac:dyDescent="0.25">
      <c r="A111" s="125" t="s">
        <v>102</v>
      </c>
      <c r="B111" s="56"/>
      <c r="C111" s="42"/>
      <c r="D111" s="57">
        <v>100</v>
      </c>
      <c r="E111" s="43" t="s">
        <v>101</v>
      </c>
      <c r="F111" s="39"/>
      <c r="G111" s="103">
        <f>F111*D111</f>
        <v>0</v>
      </c>
      <c r="H111" s="94" t="s">
        <v>123</v>
      </c>
      <c r="I111" s="13"/>
      <c r="J111" s="13"/>
      <c r="K111" s="13"/>
      <c r="L111" s="13"/>
      <c r="M111" s="13"/>
      <c r="N111" s="13"/>
      <c r="O111" s="13"/>
      <c r="P111" s="13"/>
      <c r="Q111" s="13"/>
      <c r="R111" s="13"/>
      <c r="S111" s="13"/>
      <c r="T111" s="13"/>
      <c r="U111" s="13"/>
      <c r="V111" s="13"/>
      <c r="W111" s="13"/>
    </row>
    <row r="112" spans="1:23" s="14" customFormat="1" ht="13.5" hidden="1" thickBot="1" x14ac:dyDescent="0.25">
      <c r="A112" s="30" t="s">
        <v>68</v>
      </c>
      <c r="B112" s="21"/>
      <c r="C112" s="21"/>
      <c r="D112" s="21"/>
      <c r="E112" s="21"/>
      <c r="F112" s="12"/>
      <c r="G112" s="107"/>
      <c r="H112" s="18"/>
      <c r="I112" s="13"/>
      <c r="J112" s="13"/>
      <c r="K112" s="13"/>
      <c r="L112" s="13"/>
      <c r="M112" s="13"/>
      <c r="N112" s="13"/>
      <c r="O112" s="13"/>
      <c r="P112" s="13"/>
      <c r="Q112" s="13"/>
      <c r="R112" s="13"/>
      <c r="S112" s="13"/>
      <c r="T112" s="13"/>
      <c r="U112" s="13"/>
      <c r="V112" s="13"/>
      <c r="W112" s="13"/>
    </row>
    <row r="113" spans="1:23" s="14" customFormat="1" ht="70.900000000000006" hidden="1" customHeight="1" x14ac:dyDescent="0.2">
      <c r="A113" s="125" t="s">
        <v>69</v>
      </c>
      <c r="B113" s="56">
        <v>100</v>
      </c>
      <c r="C113" s="42" t="s">
        <v>99</v>
      </c>
      <c r="D113" s="57">
        <v>25</v>
      </c>
      <c r="E113" s="43" t="s">
        <v>54</v>
      </c>
      <c r="F113" s="39"/>
      <c r="G113" s="103">
        <f>F113*D113</f>
        <v>0</v>
      </c>
      <c r="H113" s="126" t="s">
        <v>124</v>
      </c>
      <c r="I113" s="13"/>
      <c r="J113" s="13"/>
      <c r="K113" s="13"/>
      <c r="L113" s="13"/>
      <c r="M113" s="13"/>
      <c r="N113" s="13"/>
      <c r="O113" s="13"/>
      <c r="P113" s="13"/>
      <c r="Q113" s="13"/>
      <c r="R113" s="13"/>
      <c r="S113" s="13"/>
      <c r="T113" s="13"/>
      <c r="U113" s="13"/>
      <c r="V113" s="13"/>
      <c r="W113" s="13"/>
    </row>
    <row r="114" spans="1:23" s="14" customFormat="1" ht="51" hidden="1" x14ac:dyDescent="0.2">
      <c r="A114" s="91" t="s">
        <v>125</v>
      </c>
      <c r="B114" s="42">
        <v>307</v>
      </c>
      <c r="C114" s="42" t="s">
        <v>99</v>
      </c>
      <c r="D114" s="113">
        <v>101</v>
      </c>
      <c r="E114" s="41" t="s">
        <v>54</v>
      </c>
      <c r="F114" s="102"/>
      <c r="G114" s="108">
        <f>F114*D114</f>
        <v>0</v>
      </c>
      <c r="H114" s="127" t="s">
        <v>126</v>
      </c>
      <c r="I114" s="13"/>
      <c r="J114" s="13"/>
      <c r="K114" s="13"/>
      <c r="L114" s="13"/>
      <c r="M114" s="13"/>
      <c r="N114" s="13"/>
      <c r="O114" s="13"/>
      <c r="P114" s="13"/>
      <c r="Q114" s="13"/>
      <c r="R114" s="13"/>
      <c r="S114" s="13"/>
      <c r="T114" s="13"/>
      <c r="U114" s="13"/>
      <c r="V114" s="13"/>
      <c r="W114" s="13"/>
    </row>
    <row r="115" spans="1:23" s="10" customFormat="1" ht="51.75" hidden="1" thickBot="1" x14ac:dyDescent="0.25">
      <c r="A115" s="91" t="s">
        <v>70</v>
      </c>
      <c r="B115" s="128">
        <v>200</v>
      </c>
      <c r="C115" s="42" t="s">
        <v>99</v>
      </c>
      <c r="D115" s="49">
        <v>10</v>
      </c>
      <c r="E115" s="48" t="s">
        <v>54</v>
      </c>
      <c r="F115" s="95"/>
      <c r="G115" s="90">
        <f>F115*D115</f>
        <v>0</v>
      </c>
      <c r="H115" s="100" t="s">
        <v>127</v>
      </c>
      <c r="I115" s="3"/>
      <c r="J115" s="3"/>
      <c r="K115" s="3"/>
      <c r="L115" s="3"/>
      <c r="M115" s="3"/>
      <c r="N115" s="3"/>
      <c r="O115" s="3"/>
      <c r="P115" s="3"/>
      <c r="Q115" s="3"/>
      <c r="R115" s="3"/>
      <c r="S115" s="3"/>
      <c r="T115" s="3"/>
      <c r="U115" s="3"/>
      <c r="V115" s="3"/>
      <c r="W115" s="3"/>
    </row>
    <row r="116" spans="1:23" s="14" customFormat="1" ht="13.5" thickBot="1" x14ac:dyDescent="0.25">
      <c r="A116" s="30" t="s">
        <v>71</v>
      </c>
      <c r="B116" s="21"/>
      <c r="C116" s="21"/>
      <c r="D116" s="21"/>
      <c r="E116" s="21"/>
      <c r="F116" s="31" t="s">
        <v>106</v>
      </c>
      <c r="G116" s="107"/>
      <c r="H116" s="18"/>
      <c r="I116" s="13"/>
      <c r="J116" s="13"/>
      <c r="K116" s="13"/>
      <c r="L116" s="13"/>
      <c r="M116" s="13"/>
      <c r="N116" s="13"/>
      <c r="O116" s="13"/>
      <c r="P116" s="13"/>
      <c r="Q116" s="13"/>
      <c r="R116" s="13"/>
      <c r="S116" s="13"/>
      <c r="T116" s="13"/>
      <c r="U116" s="13"/>
      <c r="V116" s="13"/>
      <c r="W116" s="13"/>
    </row>
    <row r="117" spans="1:23" s="10" customFormat="1" ht="240.75" customHeight="1" x14ac:dyDescent="0.2">
      <c r="A117" s="139" t="s">
        <v>72</v>
      </c>
      <c r="B117" s="142"/>
      <c r="C117" s="142"/>
      <c r="D117" s="143">
        <v>1</v>
      </c>
      <c r="E117" s="144" t="s">
        <v>73</v>
      </c>
      <c r="F117" s="145"/>
      <c r="G117" s="146">
        <f>IF(F117*D117&gt;15000,15000,F117*D117)</f>
        <v>0</v>
      </c>
      <c r="H117" s="94" t="s">
        <v>149</v>
      </c>
      <c r="I117" s="3"/>
      <c r="J117" s="3"/>
      <c r="K117" s="3"/>
      <c r="L117" s="3"/>
      <c r="M117" s="3"/>
      <c r="N117" s="3"/>
      <c r="O117" s="3"/>
      <c r="P117" s="3"/>
      <c r="Q117" s="3"/>
      <c r="R117" s="3"/>
      <c r="S117" s="3"/>
      <c r="T117" s="3"/>
      <c r="U117" s="3"/>
      <c r="V117" s="3"/>
      <c r="W117" s="3"/>
    </row>
    <row r="118" spans="1:23" s="10" customFormat="1" ht="68.25" customHeight="1" x14ac:dyDescent="0.2">
      <c r="A118" s="147" t="s">
        <v>148</v>
      </c>
      <c r="B118" s="42"/>
      <c r="C118" s="42"/>
      <c r="D118" s="148">
        <v>0.8</v>
      </c>
      <c r="E118" s="41" t="s">
        <v>73</v>
      </c>
      <c r="F118" s="95"/>
      <c r="G118" s="149">
        <f>IF(F118*D118&gt;35000,35000,F118*D118)</f>
        <v>0</v>
      </c>
      <c r="H118" s="138" t="s">
        <v>154</v>
      </c>
      <c r="I118" s="3"/>
      <c r="J118" s="3"/>
      <c r="K118" s="3"/>
      <c r="L118" s="3"/>
      <c r="M118" s="3"/>
      <c r="N118" s="3"/>
      <c r="O118" s="3"/>
      <c r="P118" s="3"/>
      <c r="Q118" s="3"/>
      <c r="R118" s="3"/>
      <c r="S118" s="3"/>
      <c r="T118" s="3"/>
      <c r="U118" s="3"/>
      <c r="V118" s="3"/>
      <c r="W118" s="3"/>
    </row>
    <row r="119" spans="1:23" s="10" customFormat="1" ht="68.25" customHeight="1" thickBot="1" x14ac:dyDescent="0.25">
      <c r="A119" s="147" t="s">
        <v>146</v>
      </c>
      <c r="B119" s="42"/>
      <c r="C119" s="42"/>
      <c r="D119" s="113">
        <v>5000</v>
      </c>
      <c r="E119" s="41" t="s">
        <v>147</v>
      </c>
      <c r="F119" s="95"/>
      <c r="G119" s="149">
        <f>IF(F119="Eligible",5000,)</f>
        <v>0</v>
      </c>
      <c r="H119" s="138" t="s">
        <v>153</v>
      </c>
      <c r="I119" s="3"/>
      <c r="J119" s="3"/>
      <c r="K119" s="3"/>
      <c r="L119" s="3"/>
      <c r="M119" s="3"/>
      <c r="N119" s="3"/>
      <c r="O119" s="3"/>
      <c r="P119" s="3"/>
      <c r="Q119" s="3"/>
      <c r="R119" s="3"/>
      <c r="S119" s="3"/>
      <c r="T119" s="3"/>
      <c r="U119" s="3"/>
      <c r="V119" s="3"/>
      <c r="W119" s="3"/>
    </row>
    <row r="120" spans="1:23" ht="36" customHeight="1" thickBot="1" x14ac:dyDescent="0.25">
      <c r="A120" s="140"/>
      <c r="B120" s="162" t="s">
        <v>128</v>
      </c>
      <c r="C120" s="163"/>
      <c r="D120" s="163"/>
      <c r="E120" s="163"/>
      <c r="F120" s="163"/>
      <c r="G120" s="141">
        <f>IF(SUM(G117:G119,G113:G115,G111,G108:G109,G106,G100:G103,G98,G90:G96,G62:G87,G57:G60,G37:G55,G29:G35,G24:G27,G22,G20,G17,G15)&gt;E6,E6,SUM(G117:G119,G113:G115,G111,G108:G109,G106,G100:G103,G98,G90:G96,G62:G87,G57:G60,G37:G55,G29:G35,G24:G27,G22,G20,G17,G15))</f>
        <v>0</v>
      </c>
      <c r="H120" s="32">
        <f>IF(SUM(H117,H113:H115,H111,H108:H109,H106,H100:H103,H98,H90:H96,H62:H85,H57:H60,H37:H55,H29:H35,H24,H22,H20)&gt;F6,F6,SUM(H117,H113:H115,H111,H108:H109,H106,H100:H103,H98,H90:H96,H62:H85,H57:H60,H37:H55,H29:H35,H24,H22,H20))</f>
        <v>0</v>
      </c>
    </row>
    <row r="121" spans="1:23" ht="33" customHeight="1" thickBot="1" x14ac:dyDescent="0.25">
      <c r="A121" s="165" t="s">
        <v>41</v>
      </c>
      <c r="B121" s="166"/>
      <c r="C121" s="166"/>
      <c r="D121" s="166"/>
      <c r="E121" s="166"/>
      <c r="F121" s="166"/>
      <c r="G121" s="166"/>
      <c r="H121" s="167"/>
    </row>
    <row r="122" spans="1:23" x14ac:dyDescent="0.2">
      <c r="A122" s="33"/>
      <c r="B122" s="3"/>
      <c r="C122" s="3"/>
      <c r="D122" s="3"/>
      <c r="E122" s="3"/>
      <c r="F122" s="34"/>
      <c r="G122" s="3"/>
    </row>
    <row r="123" spans="1:23" s="38" customFormat="1" ht="21.6" customHeight="1" x14ac:dyDescent="0.2">
      <c r="A123" s="33"/>
      <c r="B123" s="3"/>
      <c r="C123" s="3"/>
      <c r="D123" s="3"/>
      <c r="E123" s="3"/>
      <c r="F123" s="34"/>
      <c r="G123" s="3"/>
      <c r="H123" s="37"/>
      <c r="I123" s="37"/>
      <c r="J123" s="37"/>
      <c r="K123" s="37"/>
      <c r="L123" s="37"/>
      <c r="M123" s="37"/>
      <c r="N123" s="37"/>
      <c r="O123" s="37"/>
      <c r="P123" s="37"/>
      <c r="Q123" s="37"/>
      <c r="R123" s="37"/>
      <c r="S123" s="37"/>
      <c r="T123" s="37"/>
      <c r="U123" s="37"/>
      <c r="V123" s="37"/>
      <c r="W123" s="37"/>
    </row>
    <row r="124" spans="1:23" ht="45" customHeight="1" x14ac:dyDescent="0.2">
      <c r="A124" s="33"/>
      <c r="B124" s="3"/>
      <c r="C124" s="3"/>
      <c r="D124" s="3"/>
      <c r="E124" s="3"/>
      <c r="F124" s="34"/>
      <c r="G124" s="3"/>
      <c r="H124" s="69"/>
    </row>
    <row r="125" spans="1:23" ht="32.450000000000003" customHeight="1" x14ac:dyDescent="0.2">
      <c r="A125" s="33"/>
      <c r="B125" s="3"/>
      <c r="C125" s="3"/>
      <c r="D125" s="3"/>
      <c r="E125" s="3"/>
      <c r="F125" s="34"/>
      <c r="G125" s="3"/>
    </row>
    <row r="126" spans="1:23" x14ac:dyDescent="0.2">
      <c r="A126" s="33"/>
      <c r="B126" s="3"/>
      <c r="C126" s="3"/>
      <c r="D126" s="3"/>
      <c r="E126" s="3"/>
      <c r="F126" s="34"/>
      <c r="G126" s="3"/>
    </row>
    <row r="127" spans="1:23" x14ac:dyDescent="0.2">
      <c r="A127" s="33"/>
      <c r="B127" s="3"/>
      <c r="C127" s="3"/>
      <c r="D127" s="3"/>
      <c r="E127" s="3"/>
      <c r="F127" s="34"/>
      <c r="G127" s="3"/>
    </row>
    <row r="128" spans="1:23" x14ac:dyDescent="0.2">
      <c r="A128" s="33"/>
      <c r="B128" s="3"/>
      <c r="C128" s="3"/>
      <c r="D128" s="3"/>
      <c r="E128" s="3"/>
      <c r="F128" s="34"/>
      <c r="G128" s="3"/>
    </row>
    <row r="129" spans="1:7" x14ac:dyDescent="0.2">
      <c r="A129" s="33"/>
      <c r="B129" s="3"/>
      <c r="C129" s="3"/>
      <c r="D129" s="3"/>
      <c r="E129" s="3"/>
      <c r="F129" s="34"/>
      <c r="G129" s="3"/>
    </row>
    <row r="130" spans="1:7" x14ac:dyDescent="0.2">
      <c r="A130" s="33"/>
      <c r="B130" s="3"/>
      <c r="C130" s="3"/>
      <c r="D130" s="3"/>
      <c r="E130" s="3"/>
      <c r="F130" s="34"/>
      <c r="G130" s="3"/>
    </row>
    <row r="131" spans="1:7" x14ac:dyDescent="0.2">
      <c r="A131" s="33"/>
      <c r="B131" s="3"/>
      <c r="C131" s="3"/>
      <c r="D131" s="3"/>
      <c r="E131" s="3"/>
      <c r="F131" s="34"/>
      <c r="G131" s="3"/>
    </row>
    <row r="132" spans="1:7" x14ac:dyDescent="0.2">
      <c r="A132" s="33"/>
      <c r="B132" s="3"/>
      <c r="C132" s="3"/>
      <c r="D132" s="3"/>
      <c r="E132" s="3"/>
      <c r="F132" s="34"/>
      <c r="G132" s="3"/>
    </row>
    <row r="133" spans="1:7" x14ac:dyDescent="0.2">
      <c r="A133" s="33"/>
      <c r="B133" s="3"/>
      <c r="C133" s="3"/>
      <c r="D133" s="3"/>
      <c r="E133" s="3"/>
      <c r="F133" s="34"/>
      <c r="G133" s="3"/>
    </row>
    <row r="134" spans="1:7" x14ac:dyDescent="0.2">
      <c r="A134" s="33"/>
      <c r="B134" s="3"/>
      <c r="C134" s="3"/>
      <c r="D134" s="3"/>
      <c r="E134" s="3"/>
      <c r="F134" s="34"/>
      <c r="G134" s="3"/>
    </row>
    <row r="135" spans="1:7" x14ac:dyDescent="0.2">
      <c r="A135" s="33"/>
      <c r="B135" s="3"/>
      <c r="C135" s="3"/>
      <c r="D135" s="3"/>
      <c r="E135" s="3"/>
      <c r="F135" s="34"/>
      <c r="G135" s="3"/>
    </row>
    <row r="136" spans="1:7" x14ac:dyDescent="0.2">
      <c r="A136" s="33"/>
      <c r="B136" s="3"/>
      <c r="C136" s="3"/>
      <c r="D136" s="3"/>
      <c r="E136" s="3"/>
      <c r="F136" s="34"/>
      <c r="G136" s="3"/>
    </row>
    <row r="137" spans="1:7" x14ac:dyDescent="0.2">
      <c r="A137" s="33"/>
      <c r="B137" s="3"/>
      <c r="C137" s="3"/>
      <c r="D137" s="3"/>
      <c r="E137" s="3"/>
      <c r="F137" s="34"/>
      <c r="G137" s="3"/>
    </row>
    <row r="138" spans="1:7" x14ac:dyDescent="0.2">
      <c r="A138" s="33"/>
      <c r="B138" s="3"/>
      <c r="C138" s="3"/>
      <c r="D138" s="3"/>
      <c r="E138" s="3"/>
      <c r="F138" s="34"/>
      <c r="G138" s="3"/>
    </row>
    <row r="139" spans="1:7" x14ac:dyDescent="0.2">
      <c r="A139" s="33"/>
      <c r="B139" s="3"/>
      <c r="C139" s="3"/>
      <c r="D139" s="3"/>
      <c r="E139" s="3"/>
      <c r="F139" s="34"/>
      <c r="G139" s="3"/>
    </row>
    <row r="140" spans="1:7" x14ac:dyDescent="0.2">
      <c r="A140" s="33"/>
      <c r="B140" s="3"/>
      <c r="C140" s="3"/>
      <c r="D140" s="3"/>
      <c r="E140" s="3"/>
      <c r="F140" s="34"/>
      <c r="G140" s="3"/>
    </row>
    <row r="141" spans="1:7" x14ac:dyDescent="0.2">
      <c r="A141" s="33"/>
      <c r="B141" s="3"/>
      <c r="C141" s="3"/>
      <c r="D141" s="3"/>
      <c r="E141" s="3"/>
      <c r="F141" s="34"/>
      <c r="G141" s="3"/>
    </row>
    <row r="142" spans="1:7" x14ac:dyDescent="0.2">
      <c r="A142" s="33"/>
      <c r="B142" s="3"/>
      <c r="C142" s="3"/>
      <c r="D142" s="3"/>
      <c r="E142" s="3"/>
      <c r="F142" s="34"/>
      <c r="G142" s="3"/>
    </row>
    <row r="143" spans="1:7" x14ac:dyDescent="0.2">
      <c r="A143" s="33"/>
      <c r="B143" s="3"/>
      <c r="C143" s="3"/>
      <c r="D143" s="3"/>
      <c r="E143" s="3"/>
      <c r="F143" s="34"/>
      <c r="G143" s="3"/>
    </row>
    <row r="144" spans="1:7" x14ac:dyDescent="0.2">
      <c r="A144" s="33"/>
      <c r="B144" s="3"/>
      <c r="C144" s="3"/>
      <c r="D144" s="3"/>
      <c r="E144" s="3"/>
      <c r="F144" s="34"/>
      <c r="G144" s="3"/>
    </row>
    <row r="145" spans="1:7" x14ac:dyDescent="0.2">
      <c r="A145" s="33"/>
      <c r="B145" s="3"/>
      <c r="C145" s="3"/>
      <c r="D145" s="3"/>
      <c r="E145" s="3"/>
      <c r="F145" s="34"/>
      <c r="G145" s="3"/>
    </row>
    <row r="146" spans="1:7" x14ac:dyDescent="0.2">
      <c r="A146" s="33"/>
      <c r="B146" s="3"/>
      <c r="C146" s="3"/>
      <c r="D146" s="3"/>
      <c r="E146" s="3"/>
      <c r="F146" s="34"/>
      <c r="G146" s="3"/>
    </row>
    <row r="147" spans="1:7" x14ac:dyDescent="0.2">
      <c r="A147" s="33"/>
      <c r="B147" s="3"/>
      <c r="C147" s="3"/>
      <c r="D147" s="3"/>
      <c r="E147" s="3"/>
      <c r="F147" s="34"/>
      <c r="G147" s="3"/>
    </row>
    <row r="148" spans="1:7" x14ac:dyDescent="0.2">
      <c r="A148" s="33"/>
      <c r="B148" s="3"/>
      <c r="C148" s="3"/>
      <c r="D148" s="3"/>
      <c r="E148" s="3"/>
      <c r="F148" s="34"/>
      <c r="G148" s="3"/>
    </row>
    <row r="149" spans="1:7" x14ac:dyDescent="0.2">
      <c r="A149" s="33"/>
      <c r="B149" s="3"/>
      <c r="C149" s="3"/>
      <c r="D149" s="3"/>
      <c r="E149" s="3"/>
      <c r="F149" s="34"/>
      <c r="G149" s="3"/>
    </row>
    <row r="150" spans="1:7" x14ac:dyDescent="0.2">
      <c r="A150" s="33"/>
      <c r="B150" s="3"/>
      <c r="C150" s="3"/>
      <c r="D150" s="3"/>
      <c r="E150" s="3"/>
      <c r="F150" s="34"/>
      <c r="G150" s="3"/>
    </row>
    <row r="151" spans="1:7" x14ac:dyDescent="0.2">
      <c r="A151" s="33"/>
      <c r="B151" s="3"/>
      <c r="C151" s="3"/>
      <c r="D151" s="3"/>
      <c r="E151" s="3"/>
      <c r="F151" s="34"/>
      <c r="G151" s="3"/>
    </row>
    <row r="152" spans="1:7" x14ac:dyDescent="0.2">
      <c r="A152" s="33"/>
      <c r="B152" s="3"/>
      <c r="C152" s="3"/>
      <c r="D152" s="3"/>
      <c r="E152" s="3"/>
      <c r="F152" s="34"/>
      <c r="G152" s="3"/>
    </row>
    <row r="153" spans="1:7" x14ac:dyDescent="0.2">
      <c r="A153" s="33"/>
      <c r="B153" s="3"/>
      <c r="C153" s="3"/>
      <c r="D153" s="3"/>
      <c r="E153" s="3"/>
      <c r="F153" s="34"/>
      <c r="G153" s="3"/>
    </row>
    <row r="154" spans="1:7" x14ac:dyDescent="0.2">
      <c r="A154" s="33"/>
      <c r="B154" s="3"/>
      <c r="C154" s="3"/>
      <c r="D154" s="3"/>
      <c r="E154" s="3"/>
      <c r="F154" s="34"/>
      <c r="G154" s="3"/>
    </row>
    <row r="155" spans="1:7" x14ac:dyDescent="0.2">
      <c r="A155" s="33"/>
      <c r="B155" s="3"/>
      <c r="C155" s="3"/>
      <c r="D155" s="3"/>
      <c r="E155" s="3"/>
      <c r="F155" s="34"/>
      <c r="G155" s="3"/>
    </row>
    <row r="156" spans="1:7" x14ac:dyDescent="0.2">
      <c r="A156" s="33"/>
      <c r="B156" s="3"/>
      <c r="C156" s="3"/>
      <c r="D156" s="3"/>
      <c r="E156" s="3"/>
      <c r="F156" s="34"/>
      <c r="G156" s="3"/>
    </row>
    <row r="157" spans="1:7" x14ac:dyDescent="0.2">
      <c r="A157" s="33"/>
      <c r="B157" s="3"/>
      <c r="C157" s="3"/>
      <c r="D157" s="3"/>
      <c r="E157" s="3"/>
      <c r="F157" s="34"/>
      <c r="G157" s="3"/>
    </row>
    <row r="158" spans="1:7" x14ac:dyDescent="0.2">
      <c r="A158" s="33"/>
      <c r="B158" s="3"/>
      <c r="C158" s="3"/>
      <c r="D158" s="3"/>
      <c r="E158" s="3"/>
      <c r="F158" s="34"/>
      <c r="G158" s="3"/>
    </row>
    <row r="159" spans="1:7" x14ac:dyDescent="0.2">
      <c r="A159" s="33"/>
      <c r="B159" s="3"/>
      <c r="C159" s="3"/>
      <c r="D159" s="3"/>
      <c r="E159" s="3"/>
      <c r="F159" s="34"/>
      <c r="G159" s="3"/>
    </row>
    <row r="160" spans="1:7" x14ac:dyDescent="0.2">
      <c r="A160" s="33"/>
      <c r="B160" s="3"/>
      <c r="C160" s="3"/>
      <c r="D160" s="3"/>
      <c r="E160" s="3"/>
      <c r="F160" s="34"/>
      <c r="G160" s="3"/>
    </row>
    <row r="161" spans="1:7" x14ac:dyDescent="0.2">
      <c r="A161" s="33"/>
      <c r="B161" s="3"/>
      <c r="C161" s="3"/>
      <c r="D161" s="3"/>
      <c r="E161" s="3"/>
      <c r="F161" s="34"/>
      <c r="G161" s="3"/>
    </row>
    <row r="162" spans="1:7" x14ac:dyDescent="0.2">
      <c r="A162" s="33"/>
      <c r="B162" s="3"/>
      <c r="C162" s="3"/>
      <c r="D162" s="3"/>
      <c r="E162" s="3"/>
      <c r="F162" s="34"/>
      <c r="G162" s="3"/>
    </row>
    <row r="163" spans="1:7" x14ac:dyDescent="0.2">
      <c r="A163" s="33"/>
      <c r="B163" s="3"/>
      <c r="C163" s="3"/>
      <c r="D163" s="3"/>
      <c r="E163" s="3"/>
      <c r="F163" s="34"/>
      <c r="G163" s="3"/>
    </row>
    <row r="164" spans="1:7" x14ac:dyDescent="0.2">
      <c r="A164" s="33"/>
      <c r="B164" s="3"/>
      <c r="C164" s="3"/>
      <c r="D164" s="3"/>
      <c r="E164" s="3"/>
      <c r="F164" s="34"/>
      <c r="G164" s="3"/>
    </row>
    <row r="165" spans="1:7" x14ac:dyDescent="0.2">
      <c r="A165" s="33"/>
      <c r="B165" s="3"/>
      <c r="C165" s="3"/>
      <c r="D165" s="3"/>
      <c r="E165" s="3"/>
      <c r="F165" s="34"/>
      <c r="G165" s="3"/>
    </row>
    <row r="166" spans="1:7" x14ac:dyDescent="0.2">
      <c r="A166" s="33"/>
      <c r="B166" s="3"/>
      <c r="C166" s="3"/>
      <c r="D166" s="3"/>
      <c r="E166" s="3"/>
      <c r="F166" s="34"/>
      <c r="G166" s="3"/>
    </row>
    <row r="167" spans="1:7" x14ac:dyDescent="0.2">
      <c r="A167" s="33"/>
      <c r="B167" s="3"/>
      <c r="C167" s="3"/>
      <c r="D167" s="3"/>
      <c r="E167" s="3"/>
      <c r="F167" s="34"/>
      <c r="G167" s="3"/>
    </row>
    <row r="168" spans="1:7" x14ac:dyDescent="0.2">
      <c r="A168" s="33"/>
      <c r="B168" s="3"/>
      <c r="C168" s="3"/>
      <c r="D168" s="3"/>
      <c r="E168" s="3"/>
      <c r="F168" s="34"/>
      <c r="G168" s="3"/>
    </row>
    <row r="169" spans="1:7" x14ac:dyDescent="0.2">
      <c r="A169" s="33"/>
      <c r="B169" s="3"/>
      <c r="C169" s="3"/>
      <c r="D169" s="3"/>
      <c r="E169" s="3"/>
      <c r="F169" s="34"/>
      <c r="G169" s="3"/>
    </row>
    <row r="170" spans="1:7" x14ac:dyDescent="0.2">
      <c r="A170" s="33"/>
      <c r="B170" s="3"/>
      <c r="C170" s="3"/>
      <c r="D170" s="3"/>
      <c r="E170" s="3"/>
      <c r="F170" s="34"/>
      <c r="G170" s="3"/>
    </row>
    <row r="171" spans="1:7" x14ac:dyDescent="0.2">
      <c r="A171" s="33"/>
      <c r="B171" s="3"/>
      <c r="C171" s="3"/>
      <c r="D171" s="3"/>
      <c r="E171" s="3"/>
      <c r="F171" s="34"/>
      <c r="G171" s="3"/>
    </row>
    <row r="172" spans="1:7" x14ac:dyDescent="0.2">
      <c r="A172" s="33"/>
      <c r="B172" s="3"/>
      <c r="C172" s="3"/>
      <c r="D172" s="3"/>
      <c r="E172" s="3"/>
      <c r="F172" s="34"/>
      <c r="G172" s="3"/>
    </row>
    <row r="173" spans="1:7" x14ac:dyDescent="0.2">
      <c r="A173" s="33"/>
      <c r="B173" s="3"/>
      <c r="C173" s="3"/>
      <c r="D173" s="3"/>
      <c r="E173" s="3"/>
      <c r="F173" s="34"/>
      <c r="G173" s="3"/>
    </row>
    <row r="174" spans="1:7" x14ac:dyDescent="0.2">
      <c r="A174" s="33"/>
      <c r="B174" s="3"/>
      <c r="C174" s="3"/>
      <c r="D174" s="3"/>
      <c r="E174" s="3"/>
      <c r="F174" s="34"/>
      <c r="G174" s="3"/>
    </row>
    <row r="175" spans="1:7" x14ac:dyDescent="0.2">
      <c r="A175" s="33"/>
      <c r="B175" s="3"/>
      <c r="C175" s="3"/>
      <c r="D175" s="3"/>
      <c r="E175" s="3"/>
      <c r="F175" s="34"/>
      <c r="G175" s="3"/>
    </row>
    <row r="176" spans="1:7" x14ac:dyDescent="0.2">
      <c r="A176" s="33"/>
      <c r="B176" s="3"/>
      <c r="C176" s="3"/>
      <c r="D176" s="3"/>
      <c r="E176" s="3"/>
      <c r="F176" s="34"/>
      <c r="G176" s="3"/>
    </row>
    <row r="177" spans="1:7" x14ac:dyDescent="0.2">
      <c r="A177" s="33"/>
      <c r="B177" s="3"/>
      <c r="C177" s="3"/>
      <c r="D177" s="3"/>
      <c r="E177" s="3"/>
      <c r="F177" s="34"/>
      <c r="G177" s="3"/>
    </row>
    <row r="178" spans="1:7" x14ac:dyDescent="0.2">
      <c r="A178" s="33"/>
      <c r="B178" s="3"/>
      <c r="C178" s="3"/>
      <c r="D178" s="3"/>
      <c r="E178" s="3"/>
      <c r="F178" s="34"/>
      <c r="G178" s="3"/>
    </row>
    <row r="179" spans="1:7" x14ac:dyDescent="0.2">
      <c r="A179" s="33"/>
      <c r="B179" s="3"/>
      <c r="C179" s="3"/>
      <c r="D179" s="3"/>
      <c r="E179" s="3"/>
      <c r="F179" s="34"/>
      <c r="G179" s="3"/>
    </row>
    <row r="180" spans="1:7" x14ac:dyDescent="0.2">
      <c r="A180" s="33"/>
      <c r="B180" s="3"/>
      <c r="C180" s="3"/>
      <c r="D180" s="3"/>
      <c r="E180" s="3"/>
      <c r="F180" s="34"/>
      <c r="G180" s="3"/>
    </row>
    <row r="181" spans="1:7" x14ac:dyDescent="0.2">
      <c r="A181" s="33"/>
      <c r="B181" s="3"/>
      <c r="C181" s="3"/>
      <c r="D181" s="3"/>
      <c r="E181" s="3"/>
      <c r="F181" s="34"/>
      <c r="G181" s="3"/>
    </row>
    <row r="182" spans="1:7" x14ac:dyDescent="0.2">
      <c r="A182" s="33"/>
      <c r="B182" s="3"/>
      <c r="C182" s="3"/>
      <c r="D182" s="3"/>
      <c r="E182" s="3"/>
      <c r="F182" s="34"/>
      <c r="G182" s="3"/>
    </row>
    <row r="183" spans="1:7" x14ac:dyDescent="0.2">
      <c r="A183" s="33"/>
      <c r="B183" s="3"/>
      <c r="C183" s="3"/>
      <c r="D183" s="3"/>
      <c r="E183" s="3"/>
      <c r="F183" s="34"/>
      <c r="G183" s="3"/>
    </row>
    <row r="184" spans="1:7" x14ac:dyDescent="0.2">
      <c r="A184" s="33"/>
      <c r="B184" s="3"/>
      <c r="C184" s="3"/>
      <c r="D184" s="3"/>
      <c r="E184" s="3"/>
      <c r="F184" s="34"/>
      <c r="G184" s="3"/>
    </row>
    <row r="185" spans="1:7" x14ac:dyDescent="0.2">
      <c r="A185" s="33"/>
      <c r="B185" s="3"/>
      <c r="C185" s="3"/>
      <c r="D185" s="3"/>
      <c r="E185" s="3"/>
      <c r="F185" s="34"/>
      <c r="G185" s="3"/>
    </row>
    <row r="186" spans="1:7" x14ac:dyDescent="0.2">
      <c r="A186" s="33"/>
      <c r="B186" s="3"/>
      <c r="C186" s="3"/>
      <c r="D186" s="3"/>
      <c r="E186" s="3"/>
      <c r="F186" s="34"/>
      <c r="G186" s="3"/>
    </row>
    <row r="187" spans="1:7" x14ac:dyDescent="0.2">
      <c r="A187" s="33"/>
      <c r="B187" s="3"/>
      <c r="C187" s="3"/>
      <c r="D187" s="3"/>
      <c r="E187" s="3"/>
      <c r="F187" s="34"/>
      <c r="G187" s="3"/>
    </row>
    <row r="188" spans="1:7" x14ac:dyDescent="0.2">
      <c r="A188" s="33"/>
      <c r="B188" s="3"/>
      <c r="C188" s="3"/>
      <c r="D188" s="3"/>
      <c r="E188" s="3"/>
      <c r="F188" s="34"/>
      <c r="G188" s="3"/>
    </row>
    <row r="189" spans="1:7" x14ac:dyDescent="0.2">
      <c r="A189" s="33"/>
      <c r="B189" s="3"/>
      <c r="C189" s="3"/>
      <c r="D189" s="3"/>
      <c r="E189" s="3"/>
      <c r="F189" s="34"/>
      <c r="G189" s="3"/>
    </row>
    <row r="190" spans="1:7" x14ac:dyDescent="0.2">
      <c r="A190" s="33"/>
      <c r="B190" s="3"/>
      <c r="C190" s="3"/>
      <c r="D190" s="3"/>
      <c r="E190" s="3"/>
      <c r="F190" s="34"/>
      <c r="G190" s="3"/>
    </row>
    <row r="191" spans="1:7" x14ac:dyDescent="0.2">
      <c r="A191" s="33"/>
      <c r="B191" s="3"/>
      <c r="C191" s="3"/>
      <c r="D191" s="3"/>
      <c r="E191" s="3"/>
      <c r="F191" s="34"/>
      <c r="G191" s="3"/>
    </row>
    <row r="192" spans="1:7" x14ac:dyDescent="0.2">
      <c r="A192" s="33"/>
      <c r="B192" s="3"/>
      <c r="C192" s="3"/>
      <c r="D192" s="3"/>
      <c r="E192" s="3"/>
      <c r="F192" s="34"/>
      <c r="G192" s="3"/>
    </row>
    <row r="193" spans="1:7" x14ac:dyDescent="0.2">
      <c r="A193" s="33"/>
      <c r="B193" s="3"/>
      <c r="C193" s="3"/>
      <c r="D193" s="3"/>
      <c r="E193" s="3"/>
      <c r="F193" s="34"/>
      <c r="G193" s="3"/>
    </row>
    <row r="194" spans="1:7" x14ac:dyDescent="0.2">
      <c r="A194" s="33"/>
      <c r="B194" s="3"/>
      <c r="C194" s="3"/>
      <c r="D194" s="3"/>
      <c r="E194" s="3"/>
      <c r="F194" s="34"/>
      <c r="G194" s="3"/>
    </row>
    <row r="195" spans="1:7" x14ac:dyDescent="0.2">
      <c r="A195" s="33"/>
      <c r="B195" s="3"/>
      <c r="C195" s="3"/>
      <c r="D195" s="3"/>
      <c r="E195" s="3"/>
      <c r="F195" s="34"/>
      <c r="G195" s="3"/>
    </row>
    <row r="196" spans="1:7" x14ac:dyDescent="0.2">
      <c r="A196" s="33"/>
      <c r="B196" s="3"/>
      <c r="C196" s="3"/>
      <c r="D196" s="3"/>
      <c r="E196" s="3"/>
      <c r="F196" s="34"/>
      <c r="G196" s="3"/>
    </row>
    <row r="197" spans="1:7" x14ac:dyDescent="0.2">
      <c r="A197" s="33"/>
      <c r="B197" s="3"/>
      <c r="C197" s="3"/>
      <c r="D197" s="3"/>
      <c r="E197" s="3"/>
      <c r="F197" s="34"/>
      <c r="G197" s="3"/>
    </row>
    <row r="198" spans="1:7" x14ac:dyDescent="0.2">
      <c r="A198" s="33"/>
      <c r="B198" s="3"/>
      <c r="C198" s="3"/>
      <c r="D198" s="3"/>
      <c r="E198" s="3"/>
      <c r="F198" s="34"/>
      <c r="G198" s="3"/>
    </row>
    <row r="199" spans="1:7" x14ac:dyDescent="0.2">
      <c r="A199" s="33"/>
      <c r="B199" s="3"/>
      <c r="C199" s="3"/>
      <c r="D199" s="3"/>
      <c r="E199" s="3"/>
      <c r="F199" s="34"/>
      <c r="G199" s="3"/>
    </row>
    <row r="200" spans="1:7" x14ac:dyDescent="0.2">
      <c r="A200" s="33"/>
      <c r="B200" s="3"/>
      <c r="C200" s="3"/>
      <c r="D200" s="3"/>
      <c r="E200" s="3"/>
      <c r="F200" s="34"/>
      <c r="G200" s="3"/>
    </row>
    <row r="201" spans="1:7" x14ac:dyDescent="0.2">
      <c r="A201" s="33"/>
      <c r="B201" s="3"/>
      <c r="C201" s="3"/>
      <c r="D201" s="3"/>
      <c r="E201" s="3"/>
      <c r="F201" s="34"/>
      <c r="G201" s="3"/>
    </row>
    <row r="202" spans="1:7" x14ac:dyDescent="0.2">
      <c r="A202" s="33"/>
      <c r="B202" s="3"/>
      <c r="C202" s="3"/>
      <c r="D202" s="3"/>
      <c r="E202" s="3"/>
      <c r="F202" s="34"/>
      <c r="G202" s="3"/>
    </row>
    <row r="203" spans="1:7" x14ac:dyDescent="0.2">
      <c r="A203" s="33"/>
      <c r="B203" s="3"/>
      <c r="C203" s="3"/>
      <c r="D203" s="3"/>
      <c r="E203" s="3"/>
      <c r="F203" s="34"/>
      <c r="G203" s="3"/>
    </row>
    <row r="204" spans="1:7" x14ac:dyDescent="0.2">
      <c r="A204" s="33"/>
      <c r="B204" s="3"/>
      <c r="C204" s="3"/>
      <c r="D204" s="3"/>
      <c r="E204" s="3"/>
      <c r="F204" s="34"/>
      <c r="G204" s="3"/>
    </row>
    <row r="205" spans="1:7" x14ac:dyDescent="0.2">
      <c r="A205" s="33"/>
      <c r="B205" s="3"/>
      <c r="C205" s="3"/>
      <c r="D205" s="3"/>
      <c r="E205" s="3"/>
      <c r="F205" s="34"/>
      <c r="G205" s="3"/>
    </row>
    <row r="206" spans="1:7" x14ac:dyDescent="0.2">
      <c r="A206" s="33"/>
      <c r="B206" s="3"/>
      <c r="C206" s="3"/>
      <c r="D206" s="3"/>
      <c r="E206" s="3"/>
      <c r="F206" s="34"/>
      <c r="G206" s="3"/>
    </row>
    <row r="207" spans="1:7" x14ac:dyDescent="0.2">
      <c r="A207" s="33"/>
      <c r="B207" s="3"/>
      <c r="C207" s="3"/>
      <c r="D207" s="3"/>
      <c r="E207" s="3"/>
      <c r="F207" s="34"/>
      <c r="G207" s="3"/>
    </row>
    <row r="208" spans="1:7" x14ac:dyDescent="0.2">
      <c r="A208" s="33"/>
      <c r="B208" s="3"/>
      <c r="C208" s="3"/>
      <c r="D208" s="3"/>
      <c r="E208" s="3"/>
      <c r="F208" s="34"/>
      <c r="G208" s="3"/>
    </row>
    <row r="209" spans="1:7" x14ac:dyDescent="0.2">
      <c r="A209" s="33"/>
      <c r="B209" s="3"/>
      <c r="C209" s="3"/>
      <c r="D209" s="3"/>
      <c r="E209" s="3"/>
      <c r="F209" s="34"/>
      <c r="G209" s="3"/>
    </row>
    <row r="210" spans="1:7" x14ac:dyDescent="0.2">
      <c r="A210" s="33"/>
      <c r="B210" s="3"/>
      <c r="C210" s="3"/>
      <c r="D210" s="3"/>
      <c r="E210" s="3"/>
      <c r="F210" s="34"/>
      <c r="G210" s="3"/>
    </row>
    <row r="211" spans="1:7" x14ac:dyDescent="0.2">
      <c r="A211" s="33"/>
      <c r="B211" s="3"/>
      <c r="C211" s="3"/>
      <c r="D211" s="3"/>
      <c r="E211" s="3"/>
      <c r="F211" s="34"/>
      <c r="G211" s="3"/>
    </row>
    <row r="212" spans="1:7" x14ac:dyDescent="0.2">
      <c r="A212" s="33"/>
      <c r="B212" s="3"/>
      <c r="C212" s="3"/>
      <c r="D212" s="3"/>
      <c r="E212" s="3"/>
      <c r="F212" s="34"/>
      <c r="G212" s="3"/>
    </row>
    <row r="213" spans="1:7" x14ac:dyDescent="0.2">
      <c r="A213" s="33"/>
      <c r="B213" s="3"/>
      <c r="C213" s="3"/>
      <c r="D213" s="3"/>
      <c r="E213" s="3"/>
      <c r="F213" s="34"/>
      <c r="G213" s="3"/>
    </row>
    <row r="214" spans="1:7" x14ac:dyDescent="0.2">
      <c r="A214" s="33"/>
      <c r="B214" s="3"/>
      <c r="C214" s="3"/>
      <c r="D214" s="3"/>
      <c r="E214" s="3"/>
      <c r="F214" s="34"/>
      <c r="G214" s="3"/>
    </row>
    <row r="215" spans="1:7" x14ac:dyDescent="0.2">
      <c r="A215" s="33"/>
      <c r="B215" s="3"/>
      <c r="C215" s="3"/>
      <c r="D215" s="3"/>
      <c r="E215" s="3"/>
      <c r="F215" s="34"/>
      <c r="G215" s="3"/>
    </row>
    <row r="216" spans="1:7" x14ac:dyDescent="0.2">
      <c r="A216" s="33"/>
      <c r="B216" s="3"/>
      <c r="C216" s="3"/>
      <c r="D216" s="3"/>
      <c r="E216" s="3"/>
      <c r="F216" s="34"/>
      <c r="G216" s="3"/>
    </row>
    <row r="217" spans="1:7" x14ac:dyDescent="0.2">
      <c r="A217" s="33"/>
      <c r="B217" s="3"/>
      <c r="C217" s="3"/>
      <c r="D217" s="3"/>
      <c r="E217" s="3"/>
      <c r="F217" s="34"/>
      <c r="G217" s="3"/>
    </row>
    <row r="218" spans="1:7" x14ac:dyDescent="0.2">
      <c r="A218" s="33"/>
      <c r="B218" s="3"/>
      <c r="C218" s="3"/>
      <c r="D218" s="3"/>
      <c r="E218" s="3"/>
      <c r="F218" s="34"/>
      <c r="G218" s="3"/>
    </row>
    <row r="219" spans="1:7" x14ac:dyDescent="0.2">
      <c r="A219" s="33"/>
      <c r="B219" s="3"/>
      <c r="C219" s="3"/>
      <c r="D219" s="3"/>
      <c r="E219" s="3"/>
      <c r="F219" s="34"/>
      <c r="G219" s="3"/>
    </row>
    <row r="220" spans="1:7" x14ac:dyDescent="0.2">
      <c r="A220" s="33"/>
      <c r="B220" s="3"/>
      <c r="C220" s="3"/>
      <c r="D220" s="3"/>
      <c r="E220" s="3"/>
      <c r="F220" s="34"/>
      <c r="G220" s="3"/>
    </row>
    <row r="221" spans="1:7" x14ac:dyDescent="0.2">
      <c r="A221" s="33"/>
      <c r="B221" s="3"/>
      <c r="C221" s="3"/>
      <c r="D221" s="3"/>
      <c r="E221" s="3"/>
      <c r="F221" s="34"/>
      <c r="G221" s="3"/>
    </row>
    <row r="222" spans="1:7" x14ac:dyDescent="0.2">
      <c r="A222" s="33"/>
      <c r="B222" s="3"/>
      <c r="C222" s="3"/>
      <c r="D222" s="3"/>
      <c r="E222" s="3"/>
      <c r="F222" s="34"/>
      <c r="G222" s="3"/>
    </row>
    <row r="223" spans="1:7" x14ac:dyDescent="0.2">
      <c r="A223" s="33"/>
      <c r="B223" s="3"/>
      <c r="C223" s="3"/>
      <c r="D223" s="3"/>
      <c r="E223" s="3"/>
      <c r="F223" s="34"/>
      <c r="G223" s="3"/>
    </row>
    <row r="224" spans="1:7" x14ac:dyDescent="0.2">
      <c r="A224" s="33"/>
      <c r="B224" s="3"/>
      <c r="C224" s="3"/>
      <c r="D224" s="3"/>
      <c r="E224" s="3"/>
      <c r="F224" s="34"/>
      <c r="G224" s="3"/>
    </row>
    <row r="225" spans="1:7" x14ac:dyDescent="0.2">
      <c r="A225" s="33"/>
      <c r="B225" s="3"/>
      <c r="C225" s="3"/>
      <c r="D225" s="3"/>
      <c r="E225" s="3"/>
      <c r="F225" s="34"/>
      <c r="G225" s="3"/>
    </row>
    <row r="226" spans="1:7" x14ac:dyDescent="0.2">
      <c r="A226" s="33"/>
      <c r="B226" s="3"/>
      <c r="C226" s="3"/>
      <c r="D226" s="3"/>
      <c r="E226" s="3"/>
      <c r="F226" s="34"/>
      <c r="G226" s="3"/>
    </row>
    <row r="227" spans="1:7" x14ac:dyDescent="0.2">
      <c r="A227" s="33"/>
      <c r="B227" s="3"/>
      <c r="C227" s="3"/>
      <c r="D227" s="3"/>
      <c r="E227" s="3"/>
      <c r="F227" s="34"/>
      <c r="G227" s="3"/>
    </row>
    <row r="228" spans="1:7" x14ac:dyDescent="0.2">
      <c r="A228" s="33"/>
      <c r="B228" s="3"/>
      <c r="C228" s="3"/>
      <c r="D228" s="3"/>
      <c r="E228" s="3"/>
      <c r="F228" s="34"/>
      <c r="G228" s="3"/>
    </row>
    <row r="229" spans="1:7" x14ac:dyDescent="0.2">
      <c r="A229" s="33"/>
      <c r="B229" s="3"/>
      <c r="C229" s="3"/>
      <c r="D229" s="3"/>
      <c r="E229" s="3"/>
      <c r="F229" s="34"/>
      <c r="G229" s="3"/>
    </row>
    <row r="230" spans="1:7" x14ac:dyDescent="0.2">
      <c r="A230" s="33"/>
      <c r="B230" s="3"/>
      <c r="C230" s="3"/>
      <c r="D230" s="3"/>
      <c r="E230" s="3"/>
      <c r="F230" s="34"/>
      <c r="G230" s="3"/>
    </row>
    <row r="231" spans="1:7" x14ac:dyDescent="0.2">
      <c r="A231" s="33"/>
      <c r="B231" s="3"/>
      <c r="C231" s="3"/>
      <c r="D231" s="3"/>
      <c r="E231" s="3"/>
      <c r="F231" s="34"/>
      <c r="G231" s="3"/>
    </row>
    <row r="232" spans="1:7" x14ac:dyDescent="0.2">
      <c r="A232" s="33"/>
      <c r="B232" s="3"/>
      <c r="C232" s="3"/>
      <c r="D232" s="3"/>
      <c r="E232" s="3"/>
      <c r="F232" s="34"/>
      <c r="G232" s="3"/>
    </row>
    <row r="233" spans="1:7" x14ac:dyDescent="0.2">
      <c r="A233" s="33"/>
      <c r="B233" s="3"/>
      <c r="C233" s="3"/>
      <c r="D233" s="3"/>
      <c r="E233" s="3"/>
      <c r="F233" s="34"/>
      <c r="G233" s="3"/>
    </row>
    <row r="234" spans="1:7" x14ac:dyDescent="0.2">
      <c r="A234" s="33"/>
      <c r="B234" s="3"/>
      <c r="C234" s="3"/>
      <c r="D234" s="3"/>
      <c r="E234" s="3"/>
      <c r="F234" s="34"/>
      <c r="G234" s="3"/>
    </row>
    <row r="235" spans="1:7" x14ac:dyDescent="0.2">
      <c r="A235" s="33"/>
      <c r="B235" s="3"/>
      <c r="C235" s="3"/>
      <c r="D235" s="3"/>
      <c r="E235" s="3"/>
      <c r="F235" s="34"/>
      <c r="G235" s="3"/>
    </row>
    <row r="236" spans="1:7" x14ac:dyDescent="0.2">
      <c r="A236" s="33"/>
      <c r="B236" s="3"/>
      <c r="C236" s="3"/>
      <c r="D236" s="3"/>
      <c r="E236" s="3"/>
      <c r="F236" s="34"/>
      <c r="G236" s="3"/>
    </row>
    <row r="237" spans="1:7" x14ac:dyDescent="0.2">
      <c r="A237" s="33"/>
      <c r="B237" s="3"/>
      <c r="C237" s="3"/>
      <c r="D237" s="3"/>
      <c r="E237" s="3"/>
      <c r="F237" s="34"/>
      <c r="G237" s="3"/>
    </row>
    <row r="238" spans="1:7" x14ac:dyDescent="0.2">
      <c r="A238" s="33"/>
      <c r="B238" s="3"/>
      <c r="C238" s="3"/>
      <c r="D238" s="3"/>
      <c r="E238" s="3"/>
      <c r="F238" s="34"/>
      <c r="G238" s="3"/>
    </row>
    <row r="239" spans="1:7" x14ac:dyDescent="0.2">
      <c r="A239" s="33"/>
      <c r="B239" s="3"/>
      <c r="C239" s="3"/>
      <c r="D239" s="3"/>
      <c r="E239" s="3"/>
      <c r="F239" s="34"/>
      <c r="G239" s="3"/>
    </row>
    <row r="240" spans="1:7" x14ac:dyDescent="0.2">
      <c r="A240" s="33"/>
      <c r="B240" s="3"/>
      <c r="C240" s="3"/>
      <c r="D240" s="3"/>
      <c r="E240" s="3"/>
      <c r="F240" s="34"/>
      <c r="G240" s="3"/>
    </row>
    <row r="241" spans="1:7" x14ac:dyDescent="0.2">
      <c r="A241" s="33"/>
      <c r="B241" s="3"/>
      <c r="C241" s="3"/>
      <c r="D241" s="3"/>
      <c r="E241" s="3"/>
      <c r="F241" s="34"/>
      <c r="G241" s="3"/>
    </row>
    <row r="242" spans="1:7" x14ac:dyDescent="0.2">
      <c r="A242" s="33"/>
      <c r="B242" s="3"/>
      <c r="C242" s="3"/>
      <c r="D242" s="3"/>
      <c r="E242" s="3"/>
      <c r="F242" s="34"/>
      <c r="G242" s="3"/>
    </row>
    <row r="243" spans="1:7" x14ac:dyDescent="0.2">
      <c r="A243" s="33"/>
      <c r="B243" s="3"/>
      <c r="C243" s="3"/>
      <c r="D243" s="3"/>
      <c r="E243" s="3"/>
      <c r="F243" s="34"/>
      <c r="G243" s="3"/>
    </row>
    <row r="244" spans="1:7" x14ac:dyDescent="0.2">
      <c r="A244" s="33"/>
      <c r="B244" s="3"/>
      <c r="C244" s="3"/>
      <c r="D244" s="3"/>
      <c r="E244" s="3"/>
      <c r="F244" s="34"/>
      <c r="G244" s="3"/>
    </row>
    <row r="245" spans="1:7" x14ac:dyDescent="0.2">
      <c r="A245" s="33"/>
      <c r="B245" s="3"/>
      <c r="C245" s="3"/>
      <c r="D245" s="3"/>
      <c r="E245" s="3"/>
      <c r="F245" s="34"/>
      <c r="G245" s="3"/>
    </row>
    <row r="246" spans="1:7" x14ac:dyDescent="0.2">
      <c r="A246" s="33"/>
      <c r="B246" s="3"/>
      <c r="C246" s="3"/>
      <c r="D246" s="3"/>
      <c r="E246" s="3"/>
      <c r="F246" s="34"/>
      <c r="G246" s="3"/>
    </row>
    <row r="247" spans="1:7" x14ac:dyDescent="0.2">
      <c r="A247" s="33"/>
      <c r="B247" s="3"/>
      <c r="C247" s="3"/>
      <c r="D247" s="3"/>
      <c r="E247" s="3"/>
      <c r="F247" s="34"/>
      <c r="G247" s="3"/>
    </row>
    <row r="248" spans="1:7" x14ac:dyDescent="0.2">
      <c r="A248" s="33"/>
      <c r="B248" s="3"/>
      <c r="C248" s="3"/>
      <c r="D248" s="3"/>
      <c r="E248" s="3"/>
      <c r="F248" s="34"/>
      <c r="G248" s="3"/>
    </row>
    <row r="249" spans="1:7" x14ac:dyDescent="0.2">
      <c r="A249" s="33"/>
      <c r="B249" s="3"/>
      <c r="C249" s="3"/>
      <c r="D249" s="3"/>
      <c r="E249" s="3"/>
      <c r="F249" s="34"/>
      <c r="G249" s="3"/>
    </row>
    <row r="250" spans="1:7" x14ac:dyDescent="0.2">
      <c r="A250" s="33"/>
      <c r="B250" s="3"/>
      <c r="C250" s="3"/>
      <c r="D250" s="3"/>
      <c r="E250" s="3"/>
      <c r="F250" s="34"/>
      <c r="G250" s="3"/>
    </row>
    <row r="251" spans="1:7" x14ac:dyDescent="0.2">
      <c r="A251" s="33"/>
      <c r="B251" s="3"/>
      <c r="C251" s="3"/>
      <c r="D251" s="3"/>
      <c r="E251" s="3"/>
      <c r="F251" s="34"/>
      <c r="G251" s="3"/>
    </row>
    <row r="252" spans="1:7" x14ac:dyDescent="0.2">
      <c r="A252" s="33"/>
      <c r="B252" s="3"/>
      <c r="C252" s="3"/>
      <c r="D252" s="3"/>
      <c r="E252" s="3"/>
      <c r="F252" s="34"/>
      <c r="G252" s="3"/>
    </row>
    <row r="253" spans="1:7" x14ac:dyDescent="0.2">
      <c r="A253" s="33"/>
      <c r="B253" s="3"/>
      <c r="C253" s="3"/>
      <c r="D253" s="3"/>
      <c r="E253" s="3"/>
      <c r="F253" s="34"/>
      <c r="G253" s="3"/>
    </row>
    <row r="254" spans="1:7" x14ac:dyDescent="0.2">
      <c r="A254" s="33"/>
      <c r="B254" s="3"/>
      <c r="C254" s="3"/>
      <c r="D254" s="3"/>
      <c r="E254" s="3"/>
      <c r="F254" s="34"/>
      <c r="G254" s="3"/>
    </row>
    <row r="255" spans="1:7" x14ac:dyDescent="0.2">
      <c r="A255" s="33"/>
      <c r="B255" s="3"/>
      <c r="C255" s="3"/>
      <c r="D255" s="3"/>
      <c r="E255" s="3"/>
      <c r="F255" s="34"/>
      <c r="G255" s="3"/>
    </row>
    <row r="256" spans="1:7" x14ac:dyDescent="0.2">
      <c r="A256" s="33"/>
      <c r="B256" s="3"/>
      <c r="C256" s="3"/>
      <c r="D256" s="3"/>
      <c r="E256" s="3"/>
      <c r="F256" s="34"/>
      <c r="G256" s="3"/>
    </row>
    <row r="257" spans="1:7" x14ac:dyDescent="0.2">
      <c r="A257" s="33"/>
      <c r="B257" s="3"/>
      <c r="C257" s="3"/>
      <c r="D257" s="3"/>
      <c r="E257" s="3"/>
      <c r="F257" s="34"/>
      <c r="G257" s="3"/>
    </row>
    <row r="258" spans="1:7" x14ac:dyDescent="0.2">
      <c r="A258" s="33"/>
      <c r="B258" s="3"/>
      <c r="C258" s="3"/>
      <c r="D258" s="3"/>
      <c r="E258" s="3"/>
      <c r="F258" s="34"/>
      <c r="G258" s="3"/>
    </row>
    <row r="259" spans="1:7" x14ac:dyDescent="0.2">
      <c r="A259" s="33"/>
      <c r="B259" s="3"/>
      <c r="C259" s="3"/>
      <c r="D259" s="3"/>
      <c r="E259" s="3"/>
      <c r="F259" s="34"/>
      <c r="G259" s="3"/>
    </row>
    <row r="260" spans="1:7" x14ac:dyDescent="0.2">
      <c r="A260" s="33"/>
      <c r="B260" s="3"/>
      <c r="C260" s="3"/>
      <c r="D260" s="3"/>
      <c r="E260" s="3"/>
      <c r="F260" s="34"/>
      <c r="G260" s="3"/>
    </row>
    <row r="261" spans="1:7" x14ac:dyDescent="0.2">
      <c r="A261" s="33"/>
      <c r="B261" s="3"/>
      <c r="C261" s="3"/>
      <c r="D261" s="3"/>
      <c r="E261" s="3"/>
      <c r="F261" s="34"/>
      <c r="G261" s="3"/>
    </row>
    <row r="262" spans="1:7" x14ac:dyDescent="0.2">
      <c r="A262" s="33"/>
      <c r="B262" s="3"/>
      <c r="C262" s="3"/>
      <c r="D262" s="3"/>
      <c r="E262" s="3"/>
      <c r="F262" s="34"/>
      <c r="G262" s="3"/>
    </row>
    <row r="263" spans="1:7" x14ac:dyDescent="0.2">
      <c r="A263" s="33"/>
      <c r="B263" s="3"/>
      <c r="C263" s="3"/>
      <c r="D263" s="3"/>
      <c r="E263" s="3"/>
      <c r="F263" s="34"/>
      <c r="G263" s="3"/>
    </row>
    <row r="264" spans="1:7" x14ac:dyDescent="0.2">
      <c r="A264" s="33"/>
      <c r="B264" s="3"/>
      <c r="C264" s="3"/>
      <c r="D264" s="3"/>
      <c r="E264" s="3"/>
      <c r="F264" s="34"/>
      <c r="G264" s="3"/>
    </row>
    <row r="265" spans="1:7" x14ac:dyDescent="0.2">
      <c r="A265" s="33"/>
      <c r="B265" s="3"/>
      <c r="C265" s="3"/>
      <c r="D265" s="3"/>
      <c r="E265" s="3"/>
      <c r="F265" s="34"/>
      <c r="G265" s="3"/>
    </row>
    <row r="266" spans="1:7" x14ac:dyDescent="0.2">
      <c r="A266" s="33"/>
      <c r="B266" s="3"/>
      <c r="C266" s="3"/>
      <c r="D266" s="3"/>
      <c r="E266" s="3"/>
      <c r="F266" s="34"/>
      <c r="G266" s="3"/>
    </row>
    <row r="267" spans="1:7" x14ac:dyDescent="0.2">
      <c r="A267" s="33"/>
      <c r="B267" s="3"/>
      <c r="C267" s="3"/>
      <c r="D267" s="3"/>
      <c r="E267" s="3"/>
      <c r="F267" s="34"/>
      <c r="G267" s="3"/>
    </row>
    <row r="268" spans="1:7" x14ac:dyDescent="0.2">
      <c r="A268" s="33"/>
      <c r="B268" s="3"/>
      <c r="C268" s="3"/>
      <c r="D268" s="3"/>
      <c r="E268" s="3"/>
      <c r="F268" s="34"/>
      <c r="G268" s="3"/>
    </row>
    <row r="269" spans="1:7" x14ac:dyDescent="0.2">
      <c r="A269" s="33"/>
      <c r="B269" s="3"/>
      <c r="C269" s="3"/>
      <c r="D269" s="3"/>
      <c r="E269" s="3"/>
      <c r="F269" s="34"/>
      <c r="G269" s="3"/>
    </row>
    <row r="270" spans="1:7" x14ac:dyDescent="0.2">
      <c r="A270" s="33"/>
      <c r="B270" s="3"/>
      <c r="C270" s="3"/>
      <c r="D270" s="3"/>
      <c r="E270" s="3"/>
      <c r="F270" s="34"/>
      <c r="G270" s="3"/>
    </row>
    <row r="271" spans="1:7" x14ac:dyDescent="0.2">
      <c r="A271" s="33"/>
      <c r="B271" s="3"/>
      <c r="C271" s="3"/>
      <c r="D271" s="3"/>
      <c r="E271" s="3"/>
      <c r="F271" s="34"/>
      <c r="G271" s="3"/>
    </row>
    <row r="272" spans="1:7" x14ac:dyDescent="0.2">
      <c r="A272" s="33"/>
      <c r="B272" s="3"/>
      <c r="C272" s="3"/>
      <c r="D272" s="3"/>
      <c r="E272" s="3"/>
      <c r="F272" s="34"/>
      <c r="G272" s="3"/>
    </row>
    <row r="273" spans="1:7" x14ac:dyDescent="0.2">
      <c r="A273" s="33"/>
      <c r="B273" s="3"/>
      <c r="C273" s="3"/>
      <c r="D273" s="3"/>
      <c r="E273" s="3"/>
      <c r="F273" s="34"/>
      <c r="G273" s="3"/>
    </row>
    <row r="274" spans="1:7" x14ac:dyDescent="0.2">
      <c r="A274" s="33"/>
      <c r="B274" s="3"/>
      <c r="C274" s="3"/>
      <c r="D274" s="3"/>
      <c r="E274" s="3"/>
      <c r="F274" s="34"/>
      <c r="G274" s="3"/>
    </row>
    <row r="275" spans="1:7" x14ac:dyDescent="0.2">
      <c r="A275" s="33"/>
      <c r="B275" s="3"/>
      <c r="C275" s="3"/>
      <c r="D275" s="3"/>
      <c r="E275" s="3"/>
      <c r="F275" s="34"/>
      <c r="G275" s="3"/>
    </row>
    <row r="276" spans="1:7" x14ac:dyDescent="0.2">
      <c r="A276" s="33"/>
      <c r="B276" s="3"/>
      <c r="C276" s="3"/>
      <c r="D276" s="3"/>
      <c r="E276" s="3"/>
      <c r="F276" s="34"/>
      <c r="G276" s="3"/>
    </row>
    <row r="277" spans="1:7" x14ac:dyDescent="0.2">
      <c r="A277" s="33"/>
      <c r="B277" s="3"/>
      <c r="C277" s="3"/>
      <c r="D277" s="3"/>
      <c r="E277" s="3"/>
      <c r="F277" s="34"/>
      <c r="G277" s="3"/>
    </row>
    <row r="278" spans="1:7" x14ac:dyDescent="0.2">
      <c r="A278" s="33"/>
      <c r="B278" s="3"/>
      <c r="C278" s="3"/>
      <c r="D278" s="3"/>
      <c r="E278" s="3"/>
      <c r="F278" s="34"/>
      <c r="G278" s="3"/>
    </row>
    <row r="279" spans="1:7" x14ac:dyDescent="0.2">
      <c r="A279" s="33"/>
      <c r="B279" s="3"/>
      <c r="C279" s="3"/>
      <c r="D279" s="3"/>
      <c r="E279" s="3"/>
      <c r="F279" s="34"/>
      <c r="G279" s="3"/>
    </row>
    <row r="280" spans="1:7" x14ac:dyDescent="0.2">
      <c r="A280" s="33"/>
      <c r="B280" s="3"/>
      <c r="C280" s="3"/>
      <c r="D280" s="3"/>
      <c r="E280" s="3"/>
      <c r="F280" s="34"/>
      <c r="G280" s="3"/>
    </row>
    <row r="281" spans="1:7" x14ac:dyDescent="0.2">
      <c r="A281" s="33"/>
      <c r="B281" s="3"/>
      <c r="C281" s="3"/>
      <c r="D281" s="3"/>
      <c r="E281" s="3"/>
      <c r="F281" s="34"/>
      <c r="G281" s="3"/>
    </row>
    <row r="282" spans="1:7" x14ac:dyDescent="0.2">
      <c r="A282" s="33"/>
      <c r="B282" s="3"/>
      <c r="C282" s="3"/>
      <c r="D282" s="3"/>
      <c r="E282" s="3"/>
      <c r="F282" s="34"/>
      <c r="G282" s="3"/>
    </row>
    <row r="283" spans="1:7" x14ac:dyDescent="0.2">
      <c r="A283" s="33"/>
      <c r="B283" s="3"/>
      <c r="C283" s="3"/>
      <c r="D283" s="3"/>
      <c r="E283" s="3"/>
      <c r="F283" s="34"/>
      <c r="G283" s="3"/>
    </row>
    <row r="284" spans="1:7" x14ac:dyDescent="0.2">
      <c r="A284" s="33"/>
      <c r="B284" s="3"/>
      <c r="C284" s="3"/>
      <c r="D284" s="3"/>
      <c r="E284" s="3"/>
      <c r="F284" s="34"/>
      <c r="G284" s="3"/>
    </row>
    <row r="285" spans="1:7" x14ac:dyDescent="0.2">
      <c r="A285" s="33"/>
      <c r="B285" s="3"/>
      <c r="C285" s="3"/>
      <c r="D285" s="3"/>
      <c r="E285" s="3"/>
      <c r="F285" s="34"/>
      <c r="G285" s="3"/>
    </row>
    <row r="286" spans="1:7" x14ac:dyDescent="0.2">
      <c r="A286" s="33"/>
      <c r="B286" s="3"/>
      <c r="C286" s="3"/>
      <c r="D286" s="3"/>
      <c r="E286" s="3"/>
      <c r="F286" s="34"/>
      <c r="G286" s="3"/>
    </row>
    <row r="287" spans="1:7" x14ac:dyDescent="0.2">
      <c r="A287" s="33"/>
      <c r="B287" s="3"/>
      <c r="C287" s="3"/>
      <c r="D287" s="3"/>
      <c r="E287" s="3"/>
      <c r="F287" s="34"/>
      <c r="G287" s="3"/>
    </row>
    <row r="288" spans="1:7" x14ac:dyDescent="0.2">
      <c r="A288" s="33"/>
      <c r="B288" s="3"/>
      <c r="C288" s="3"/>
      <c r="D288" s="3"/>
      <c r="E288" s="3"/>
      <c r="F288" s="34"/>
      <c r="G288" s="3"/>
    </row>
    <row r="289" spans="1:7" x14ac:dyDescent="0.2">
      <c r="A289" s="33"/>
      <c r="B289" s="3"/>
      <c r="C289" s="3"/>
      <c r="D289" s="3"/>
      <c r="E289" s="3"/>
      <c r="F289" s="34"/>
      <c r="G289" s="3"/>
    </row>
    <row r="290" spans="1:7" x14ac:dyDescent="0.2">
      <c r="A290" s="33"/>
      <c r="B290" s="3"/>
      <c r="C290" s="3"/>
      <c r="D290" s="3"/>
      <c r="E290" s="3"/>
      <c r="F290" s="34"/>
      <c r="G290" s="3"/>
    </row>
    <row r="291" spans="1:7" x14ac:dyDescent="0.2">
      <c r="A291" s="33"/>
      <c r="B291" s="3"/>
      <c r="C291" s="3"/>
      <c r="D291" s="3"/>
      <c r="E291" s="3"/>
      <c r="F291" s="34"/>
      <c r="G291" s="3"/>
    </row>
    <row r="292" spans="1:7" x14ac:dyDescent="0.2">
      <c r="A292" s="33"/>
      <c r="B292" s="3"/>
      <c r="C292" s="3"/>
      <c r="D292" s="3"/>
      <c r="E292" s="3"/>
      <c r="F292" s="34"/>
      <c r="G292" s="3"/>
    </row>
    <row r="293" spans="1:7" x14ac:dyDescent="0.2">
      <c r="A293" s="33"/>
      <c r="B293" s="3"/>
      <c r="C293" s="3"/>
      <c r="D293" s="3"/>
      <c r="E293" s="3"/>
      <c r="F293" s="34"/>
      <c r="G293" s="3"/>
    </row>
    <row r="294" spans="1:7" x14ac:dyDescent="0.2">
      <c r="A294" s="33"/>
      <c r="B294" s="3"/>
      <c r="C294" s="3"/>
      <c r="D294" s="3"/>
      <c r="E294" s="3"/>
      <c r="F294" s="34"/>
      <c r="G294" s="3"/>
    </row>
    <row r="295" spans="1:7" x14ac:dyDescent="0.2">
      <c r="A295" s="33"/>
      <c r="B295" s="3"/>
      <c r="C295" s="3"/>
      <c r="D295" s="3"/>
      <c r="E295" s="3"/>
      <c r="F295" s="34"/>
      <c r="G295" s="3"/>
    </row>
    <row r="296" spans="1:7" x14ac:dyDescent="0.2">
      <c r="A296" s="33"/>
      <c r="B296" s="3"/>
      <c r="C296" s="3"/>
      <c r="D296" s="3"/>
      <c r="E296" s="3"/>
      <c r="F296" s="34"/>
      <c r="G296" s="3"/>
    </row>
    <row r="297" spans="1:7" x14ac:dyDescent="0.2">
      <c r="A297" s="33"/>
      <c r="B297" s="3"/>
      <c r="C297" s="3"/>
      <c r="D297" s="3"/>
      <c r="E297" s="3"/>
      <c r="F297" s="34"/>
      <c r="G297" s="3"/>
    </row>
    <row r="298" spans="1:7" x14ac:dyDescent="0.2">
      <c r="A298" s="33"/>
      <c r="B298" s="3"/>
      <c r="C298" s="3"/>
      <c r="D298" s="3"/>
      <c r="E298" s="3"/>
      <c r="F298" s="34"/>
      <c r="G298" s="3"/>
    </row>
    <row r="299" spans="1:7" x14ac:dyDescent="0.2">
      <c r="A299" s="33"/>
      <c r="B299" s="3"/>
      <c r="C299" s="3"/>
      <c r="D299" s="3"/>
      <c r="E299" s="3"/>
      <c r="F299" s="34"/>
      <c r="G299" s="3"/>
    </row>
    <row r="300" spans="1:7" x14ac:dyDescent="0.2">
      <c r="A300" s="33"/>
      <c r="B300" s="3"/>
      <c r="C300" s="3"/>
      <c r="D300" s="3"/>
      <c r="E300" s="3"/>
      <c r="F300" s="34"/>
      <c r="G300" s="3"/>
    </row>
    <row r="301" spans="1:7" x14ac:dyDescent="0.2">
      <c r="A301" s="33"/>
      <c r="B301" s="3"/>
      <c r="C301" s="3"/>
      <c r="D301" s="3"/>
      <c r="E301" s="3"/>
      <c r="F301" s="34"/>
      <c r="G301" s="3"/>
    </row>
    <row r="302" spans="1:7" x14ac:dyDescent="0.2">
      <c r="A302" s="33"/>
      <c r="B302" s="3"/>
      <c r="C302" s="3"/>
      <c r="D302" s="3"/>
      <c r="E302" s="3"/>
      <c r="F302" s="34"/>
      <c r="G302" s="3"/>
    </row>
    <row r="303" spans="1:7" x14ac:dyDescent="0.2">
      <c r="A303" s="33"/>
      <c r="B303" s="3"/>
      <c r="C303" s="3"/>
      <c r="D303" s="3"/>
      <c r="E303" s="3"/>
      <c r="F303" s="34"/>
      <c r="G303" s="3"/>
    </row>
    <row r="304" spans="1:7" x14ac:dyDescent="0.2">
      <c r="A304" s="33"/>
      <c r="B304" s="3"/>
      <c r="C304" s="3"/>
      <c r="D304" s="3"/>
      <c r="E304" s="3"/>
      <c r="F304" s="34"/>
      <c r="G304" s="3"/>
    </row>
    <row r="305" spans="1:7" x14ac:dyDescent="0.2">
      <c r="A305" s="33"/>
      <c r="B305" s="3"/>
      <c r="C305" s="3"/>
      <c r="D305" s="3"/>
      <c r="E305" s="3"/>
      <c r="F305" s="34"/>
      <c r="G305" s="3"/>
    </row>
    <row r="306" spans="1:7" x14ac:dyDescent="0.2">
      <c r="A306" s="33"/>
      <c r="B306" s="3"/>
      <c r="C306" s="3"/>
      <c r="D306" s="3"/>
      <c r="E306" s="3"/>
      <c r="F306" s="34"/>
      <c r="G306" s="3"/>
    </row>
    <row r="307" spans="1:7" x14ac:dyDescent="0.2">
      <c r="A307" s="33"/>
      <c r="B307" s="3"/>
      <c r="C307" s="3"/>
      <c r="D307" s="3"/>
      <c r="E307" s="3"/>
      <c r="F307" s="34"/>
      <c r="G307" s="3"/>
    </row>
    <row r="308" spans="1:7" x14ac:dyDescent="0.2">
      <c r="A308" s="33"/>
      <c r="B308" s="3"/>
      <c r="C308" s="3"/>
      <c r="D308" s="3"/>
      <c r="E308" s="3"/>
      <c r="F308" s="34"/>
      <c r="G308" s="3"/>
    </row>
  </sheetData>
  <sheetProtection password="B75F" sheet="1" objects="1" scenarios="1" selectLockedCells="1"/>
  <mergeCells count="20">
    <mergeCell ref="H25:H27"/>
    <mergeCell ref="A121:H121"/>
    <mergeCell ref="H29:H34"/>
    <mergeCell ref="H37:H60"/>
    <mergeCell ref="H62:H85"/>
    <mergeCell ref="H90:H96"/>
    <mergeCell ref="H100:H103"/>
    <mergeCell ref="H108:H109"/>
    <mergeCell ref="H86:H87"/>
    <mergeCell ref="E8:F8"/>
    <mergeCell ref="A8:A12"/>
    <mergeCell ref="B8:D8"/>
    <mergeCell ref="B120:F120"/>
    <mergeCell ref="B7:G7"/>
    <mergeCell ref="E2:F2"/>
    <mergeCell ref="E4:F4"/>
    <mergeCell ref="E6:F6"/>
    <mergeCell ref="B2:D2"/>
    <mergeCell ref="B6:D6"/>
    <mergeCell ref="B4:D5"/>
  </mergeCells>
  <dataValidations count="1">
    <dataValidation type="list" allowBlank="1" showInputMessage="1" showErrorMessage="1" sqref="F119" xr:uid="{F0BF6918-B257-44A3-87F0-A659982415D0}">
      <formula1>"Eligible, Not Eligible"</formula1>
    </dataValidation>
  </dataValidations>
  <printOptions horizontalCentered="1"/>
  <pageMargins left="0.7" right="0.7" top="0.75" bottom="0.75" header="0.3" footer="0.3"/>
  <pageSetup paperSize="17" scale="45" fitToHeight="0" orientation="portrait" r:id="rId1"/>
  <headerFooter>
    <oddHeader>&amp;LEnergySmart HVAC Estimator</oddHeader>
    <oddFooter>&amp;CPage &amp;P of &amp;N</oddFooter>
  </headerFooter>
  <rowBreaks count="1" manualBreakCount="1">
    <brk id="10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Non-Lighting Rebate Estimator</vt:lpstr>
      <vt:lpstr>'Non-Lighting Rebate Estimator'!Print_Area</vt:lpstr>
    </vt:vector>
  </TitlesOfParts>
  <Company>Nexant,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Schroeder</dc:creator>
  <cp:lastModifiedBy>Swank, Zac</cp:lastModifiedBy>
  <cp:lastPrinted>2015-01-05T20:03:05Z</cp:lastPrinted>
  <dcterms:created xsi:type="dcterms:W3CDTF">2009-02-10T22:41:10Z</dcterms:created>
  <dcterms:modified xsi:type="dcterms:W3CDTF">2022-01-12T03:17:31Z</dcterms:modified>
</cp:coreProperties>
</file>